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-fssrv-01\UOC TECNICO PATRIMONIALE\AMMINISTRATIVA\AMMINISTRAZIONE TRASPARENTE E ANTICORRUZIONE\Adempimenti 2023\"/>
    </mc:Choice>
  </mc:AlternateContent>
  <bookViews>
    <workbookView xWindow="0" yWindow="0" windowWidth="28800" windowHeight="12180" activeTab="1"/>
  </bookViews>
  <sheets>
    <sheet name="FINANZIAMENTI" sheetId="1" r:id="rId1"/>
    <sheet name="PIANO_DEI_COSTI" sheetId="2" r:id="rId2"/>
  </sheets>
  <definedNames>
    <definedName name="_xlnm._FilterDatabase" localSheetId="1" hidden="1">PIANO_DEI_COSTI!$A$2:$I$2</definedName>
    <definedName name="_xlnm.Print_Area" localSheetId="1">PIANO_DEI_COSTI!$A$1:$F$139</definedName>
  </definedNames>
  <calcPr calcId="162913"/>
</workbook>
</file>

<file path=xl/calcChain.xml><?xml version="1.0" encoding="utf-8"?>
<calcChain xmlns="http://schemas.openxmlformats.org/spreadsheetml/2006/main">
  <c r="J44" i="1" l="1"/>
  <c r="J43" i="1"/>
  <c r="J42" i="1"/>
  <c r="J41" i="1"/>
  <c r="I40" i="1"/>
  <c r="J40" i="1"/>
  <c r="J39" i="1"/>
  <c r="J38" i="1"/>
  <c r="J37" i="1"/>
  <c r="J36" i="1"/>
  <c r="I36" i="1"/>
  <c r="I35" i="1"/>
  <c r="J35" i="1"/>
  <c r="J34" i="1"/>
  <c r="J33" i="1"/>
  <c r="J32" i="1"/>
  <c r="J31" i="1"/>
  <c r="J30" i="1"/>
  <c r="J29" i="1"/>
  <c r="J28" i="1"/>
  <c r="J27" i="1"/>
  <c r="J24" i="1"/>
  <c r="J25" i="1"/>
  <c r="I25" i="1"/>
  <c r="J23" i="1"/>
  <c r="J22" i="1"/>
  <c r="J21" i="1"/>
  <c r="I21" i="1"/>
  <c r="I20" i="1"/>
  <c r="E95" i="2"/>
  <c r="E130" i="2"/>
  <c r="E120" i="2"/>
  <c r="E116" i="2"/>
  <c r="J19" i="1" l="1"/>
  <c r="K19" i="1" s="1"/>
  <c r="J18" i="1"/>
  <c r="J17" i="1"/>
  <c r="J16" i="1"/>
  <c r="J15" i="1"/>
  <c r="J14" i="1"/>
  <c r="J13" i="1"/>
  <c r="J12" i="1"/>
  <c r="J11" i="1"/>
  <c r="J7" i="1"/>
  <c r="J5" i="1"/>
  <c r="E78" i="2"/>
  <c r="I18" i="1" s="1"/>
  <c r="E76" i="2"/>
  <c r="E71" i="2"/>
  <c r="I16" i="1" s="1"/>
  <c r="E64" i="2"/>
  <c r="I15" i="1" s="1"/>
  <c r="E61" i="2"/>
  <c r="I14" i="1" s="1"/>
  <c r="E55" i="2"/>
  <c r="I13" i="1" s="1"/>
  <c r="E51" i="2"/>
  <c r="I12" i="1" s="1"/>
  <c r="E46" i="2"/>
  <c r="I11" i="1" s="1"/>
  <c r="E41" i="2"/>
  <c r="I10" i="1" s="1"/>
  <c r="L10" i="1" s="1"/>
  <c r="E36" i="2"/>
  <c r="E31" i="2"/>
  <c r="I8" i="1" s="1"/>
  <c r="E23" i="2"/>
  <c r="I7" i="1" s="1"/>
  <c r="E15" i="2"/>
  <c r="I6" i="1" s="1"/>
  <c r="E8" i="2"/>
  <c r="I5" i="1" s="1"/>
  <c r="L23" i="1"/>
  <c r="K23" i="1"/>
  <c r="L22" i="1"/>
  <c r="K22" i="1"/>
  <c r="L21" i="1"/>
  <c r="K21" i="1"/>
  <c r="L44" i="1"/>
  <c r="K44" i="1"/>
  <c r="L43" i="1"/>
  <c r="K43" i="1"/>
  <c r="L42" i="1"/>
  <c r="K42" i="1"/>
  <c r="L25" i="1"/>
  <c r="K25" i="1"/>
  <c r="L41" i="1"/>
  <c r="K41" i="1"/>
  <c r="L40" i="1"/>
  <c r="K40" i="1"/>
  <c r="L20" i="1"/>
  <c r="K20" i="1"/>
  <c r="L39" i="1"/>
  <c r="K39" i="1"/>
  <c r="L38" i="1"/>
  <c r="K38" i="1"/>
  <c r="L37" i="1"/>
  <c r="K37" i="1"/>
  <c r="L24" i="1"/>
  <c r="K24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19" i="1"/>
  <c r="L9" i="1"/>
  <c r="K9" i="1"/>
  <c r="L6" i="1" l="1"/>
  <c r="K6" i="1"/>
  <c r="K10" i="1"/>
  <c r="K14" i="1"/>
  <c r="K18" i="1"/>
  <c r="K15" i="1"/>
  <c r="L15" i="1"/>
  <c r="K11" i="1"/>
  <c r="L11" i="1"/>
  <c r="L8" i="1"/>
  <c r="K8" i="1"/>
  <c r="K7" i="1"/>
  <c r="L7" i="1"/>
  <c r="L12" i="1"/>
  <c r="K12" i="1"/>
  <c r="L16" i="1"/>
  <c r="K16" i="1"/>
  <c r="K5" i="1"/>
  <c r="L5" i="1"/>
  <c r="K13" i="1"/>
  <c r="L13" i="1"/>
  <c r="L14" i="1"/>
  <c r="L18" i="1"/>
  <c r="I17" i="1"/>
  <c r="K17" i="1" l="1"/>
  <c r="L17" i="1"/>
</calcChain>
</file>

<file path=xl/sharedStrings.xml><?xml version="1.0" encoding="utf-8"?>
<sst xmlns="http://schemas.openxmlformats.org/spreadsheetml/2006/main" count="340" uniqueCount="138">
  <si>
    <t>CUP</t>
  </si>
  <si>
    <t>DESCRIZIONE CUP</t>
  </si>
  <si>
    <t>FONTE</t>
  </si>
  <si>
    <t>IMPORTO FINANZIAMENTO</t>
  </si>
  <si>
    <t>PROVINCIA</t>
  </si>
  <si>
    <t>COMUNE</t>
  </si>
  <si>
    <t>ESTREMI DEL PROVVEDIMENTO</t>
  </si>
  <si>
    <t>% realizzazione</t>
  </si>
  <si>
    <t>Anno</t>
  </si>
  <si>
    <t>Importo Realizzato</t>
  </si>
  <si>
    <t>Importo da realizzare</t>
  </si>
  <si>
    <t>Economie</t>
  </si>
  <si>
    <t>C31B16000470002</t>
  </si>
  <si>
    <t>ASST OVEST MILANESE - STABILIMENTO OSPEDALIERO DI LEGNANO - SEDE DI VIA CANDIANI 2*VIA CANDIANI 2*RISTRUTTURAZIONE E RIQUALIFICAZIONE EDIFICIO 3</t>
  </si>
  <si>
    <t>Regione</t>
  </si>
  <si>
    <t>MILANO</t>
  </si>
  <si>
    <t>LEGNANO</t>
  </si>
  <si>
    <t>DGR X/1017 del 5.12.2013 e DGR X/5509 del 2.08.2016</t>
  </si>
  <si>
    <t>C34E17000940005</t>
  </si>
  <si>
    <t>ASST OVEST MILANESE - RISTRUTTURAZIONE E RIQUALIFICAZIONE DEL FABBRICATO N. 1 DEL VECCHIO OSPEDALE DI LEGNANO - SEDE DI VIA CANDIANI 2 - 20025 LEGNANO</t>
  </si>
  <si>
    <t>Comune</t>
  </si>
  <si>
    <t>Delibera ATS Città Metropolitana di Milano n. 1048 del 19.09.2016</t>
  </si>
  <si>
    <t>C61B17000110003</t>
  </si>
  <si>
    <t>OSPEDALE DI MAGENTA - VIA AL DONATORE DI SANGUE, 50*VIA AL DONATORE DI SANGUE, 50*INTERVENTI MIRATI ALLA RAZIONALIZZAZIONE AREA CHIRURGICA (BLOCCO OPE</t>
  </si>
  <si>
    <t>MAGENTA</t>
  </si>
  <si>
    <t>DGR X/5510 del 2.08.2016</t>
  </si>
  <si>
    <t>C61B17000040002</t>
  </si>
  <si>
    <t>OSPEDALE DI MAGENTA AMPLIAMENTO CORPO "F"*VIA AL DONATORE DI SANGUE 50*INTERVENTO DI AMPLIAMENTO CORPO F E MESSA A NORMA E SICUREZZA PER REALIZZAZIONE</t>
  </si>
  <si>
    <t>DGR X/2111 del 11.07.2014 e Decreto Regionale 9193 del 7.10.2014</t>
  </si>
  <si>
    <t>C66G18000120002</t>
  </si>
  <si>
    <t>OSPEDALE DI MAGENTA EDIFICIO P (NES) LOCALI ADIBITI A POLIAMBULATORIO*VIA AL DONATORE DI SANGUE, 50*ESECUZIONE DEGLI IMPIANTI ELETTRICI, SPECIALI, MEC</t>
  </si>
  <si>
    <t>D.G.R. X/7767 del 17/01/2018 e successivamente Determinazione 2382 22.11.2019</t>
  </si>
  <si>
    <t>C65F18000090002</t>
  </si>
  <si>
    <t>OSPEDALE G. FORNAROLI DI MAGENTA*VIA ALDONATORE DI SANGUE, 50*INTERVENTI DI BONIFICA AMIANTO, RIMOZIONE TUBAZIONI DISMESSE E RIPRISTINO COIBENTAZIONI</t>
  </si>
  <si>
    <t>DGR X/6548 del 4.05.2017</t>
  </si>
  <si>
    <t>C68I18000200002</t>
  </si>
  <si>
    <t>OSPEDALE DI MAGENTA - MONOBLOCCO ALA A E ALA B - CARDIOLOGIA, EMODINAMICA E ELETTROFISIOLOGIA*VIA AL DONATORE DI SANGUE N. 50*TRASFERIMENTO E RIORGANIZZAZIONE DEL REPARTO NELLA NUOVA SEDE AL PIANO 1° DEL MONOBLOCCO ALA A E ALA B</t>
  </si>
  <si>
    <t>DGR 11/770 del 12.11.2018</t>
  </si>
  <si>
    <t>C66G19000170002</t>
  </si>
  <si>
    <t>P.O. DI MAGENTA INTERVENTI DI ADEGUAMENTO ANTINCENDIO ALA A COMPARTIMENTAZIONE SCALE DI USCITA E SICUREZZA, IMPIANTI LUCE DI EMERGENZA E RILEVAZIONE - VASCA RISERVA ANTINCENDIO E GRUPPO MOTOPOMPE*VIA AL DONATORE DI SANGUE 50*ADEGUAMENTO ANTINCENDIO</t>
  </si>
  <si>
    <t>DGR X/6548/17 allegato 2</t>
  </si>
  <si>
    <t>C66G18000680002</t>
  </si>
  <si>
    <t>IMMOBILI AFFERENTI AL PRESIDIO DI MAGENTA
CPS-CRT*VIA FORNAROLI 67*ADEGUAMENTO IMPIANTI ANTINCENDIO</t>
  </si>
  <si>
    <t>DGR X/7767 del 17.01.2018</t>
  </si>
  <si>
    <t>C66G19000010002</t>
  </si>
  <si>
    <t>PRESIDIO OSPEDALIERO DI MAGENTA - CORPO F*VIA AL DONATORE DI SANGUE N. 50*PRESIDIO OSPEDALIERO DI MAGENTA - ADEGUAMENTO CORPO F ALLE NORMATIVE ANTINCENDIO</t>
  </si>
  <si>
    <t>DGR X/6548/2017</t>
  </si>
  <si>
    <t>C66G19000180002</t>
  </si>
  <si>
    <t>STABILIMENTO OSPEDALIERO DI MAGENTA - MONOBLOCCO ALA A E CORPO F*VIA AL DONATORE DI SANGUE N. 50*COMPLETAMENTO PREVENZIONE INCENDI CORPO A MONOBLOCCO - REALIZZAZIONE NUOVO ANELLO ANTINCENDIO - RICOLLOCAMENTO REPARTO DIALISI C/O CORPO F MONOBLOCCO</t>
  </si>
  <si>
    <t>DGR XI/2468 del 18.11.2019</t>
  </si>
  <si>
    <t>C89J18000360002</t>
  </si>
  <si>
    <t>STABILIMENTO OSPEDALIERO DI CUGGIONO*VIA BADI N. 4*OSPEDALE DI CUGGIONO - REALIZZAZIONE POT</t>
  </si>
  <si>
    <t>CUGGIONO</t>
  </si>
  <si>
    <t>DGR X/7676 del 17.01.2018</t>
  </si>
  <si>
    <t>C65F18000260002</t>
  </si>
  <si>
    <t>OSPEDALE DI MAGENTA - CORPO F*VIA AL DONATORE DI SANGUE N. 50*COMPLETAMENTO INTERVENTI STRUTTURALI ADEGUAMENTO ANTISISMICO PIANI 2° E 3°</t>
  </si>
  <si>
    <t>DGR XI/770 del 12.11.2018</t>
  </si>
  <si>
    <t>C67H21006970002</t>
  </si>
  <si>
    <t>OSPEDALE DI MAGENTA - VIA AL DONATORE DI SANGUE,50*VIA AL DONATORE DI SANGUE, 50*LAVORI DI CONNESSIONE GRUPPO ELETTROGENO OCREM A CABINA MT/BT 2 - REALIZZAZIONE IMPIANTI ELETTRICI E SPECIALI</t>
  </si>
  <si>
    <t>99999</t>
  </si>
  <si>
    <t>C89J21025570002</t>
  </si>
  <si>
    <t>COMUNITA' PROTETTE   CENTRO PSICO SOCIALE  CENTRO DIURNO  EX O.P. CERLETTI - PARABIAGO*VIA COLLEGIO*ADEGUAMENTO STRUTTURE E IMPIANTI EDIFICI SEDE DI COMUNITA' PROTETTE - C.P.S. - C.D.</t>
  </si>
  <si>
    <t>PARABIAGO</t>
  </si>
  <si>
    <t>DGR n. XI/4386 del 03.03.2021 e n. XI/4928 del 21.06.2021</t>
  </si>
  <si>
    <t>C37H21011770001</t>
  </si>
  <si>
    <t>OSPEDALE DI COMUNITA'  - LEGNANO - SEDE DI VIA CANDIANI 2*VIA CANDIANI 2*MANUTENZIONE STRAORDINARIA</t>
  </si>
  <si>
    <t>Stato altri provvedimenti</t>
  </si>
  <si>
    <t>DGR XI/6426/2022</t>
  </si>
  <si>
    <t>C37H21011780001</t>
  </si>
  <si>
    <t>CASA DI COMUNITA' - LEGNANO - SEDE DI VIA CANDIANI 2*VIA CANDIANI 2*MANUTENZIONE STRAORDINARIA</t>
  </si>
  <si>
    <t>D.G.R. n. XI/6426 del 23/05/2022</t>
  </si>
  <si>
    <t>C37H21011790001</t>
  </si>
  <si>
    <t>CENTRALE OPERATIVA TERRITORIALE - LEGNANO - SEDE DI VIA CANDIANI 2*VIA CANDIANI 2*MANUTENZIONE STRAORDINARIA</t>
  </si>
  <si>
    <t>C67H21009620002</t>
  </si>
  <si>
    <t>CASA DI COMUNITA' - MAGENTA - VIA AL DONATORE DI SANGUE 50*VIA AL DONATORE DI SANGUE 50*MANUTENZIONE STRAORDINARIA</t>
  </si>
  <si>
    <t>DGR N. XI/6426 del 23/05/2022</t>
  </si>
  <si>
    <t>C42C21002060001</t>
  </si>
  <si>
    <t>CENTRALE OPERATIVA TERRITORIALE - ABBIATEGRASSO - ASP GOLGI- REDAELLI - PIAZZA SAMEK LODOVICI*PIAZZA SAMEK LODOVICI 5*MANUTENZIONE STRAORDINARIA</t>
  </si>
  <si>
    <t>ABBIATEGRASSO</t>
  </si>
  <si>
    <t>C47H21009100001</t>
  </si>
  <si>
    <t>OSPEDALE DI COMUNITA' - ABBIATEGRASSO  ASP GOLGI REDAELLI*PIAZZA SAMEK LODOVICI 5*MANUTENZIONE STRAORDINARIA EDIFICIO</t>
  </si>
  <si>
    <t xml:space="preserve">DGR N. XI/6426 del 23/05/2022
</t>
  </si>
  <si>
    <t>C67H21009650001</t>
  </si>
  <si>
    <t>CENTRALE OPERATIVA TERRITORIALE - SEDE DI MAGENTA - VIA AL DONATORE DI SANGUE 50*VIA AL DONATORE DI SANGUE 50*MANUTENZIONE STRAORDINARIA</t>
  </si>
  <si>
    <t>C47H21009120001</t>
  </si>
  <si>
    <t>CASA DI COMUNITA' - ABBIATEGRASSO   ASP GOLGI-REDAELLI*PIAZZA SAMEK LODOVICI 5*MANUTANZIONE STRAORDINARIA</t>
  </si>
  <si>
    <t>C87H21007800001</t>
  </si>
  <si>
    <t>OSPEDALE DI COMUNITA' - CUGGIONO - VIA BADI 4*VIA BADI 4*MANUTENZIONE STRAORDINARIA</t>
  </si>
  <si>
    <t>C87H21007840001</t>
  </si>
  <si>
    <t>CASA DI COMUNITA' - CUGGIONO - VIA BADI 4*VIA BADI 4*MANUTENZIONE STRAORDINARIA</t>
  </si>
  <si>
    <t>C44E18000270002</t>
  </si>
  <si>
    <t>STABILIMENTO OSPEDALIERO DI ABBIATEGRASSO*PIAZZA MUSSI 1*DEMOLIZIONE ALI MONOBLOCCO</t>
  </si>
  <si>
    <t>DGR X/855 DEL 25/10/2013</t>
  </si>
  <si>
    <t>C94E21001570001</t>
  </si>
  <si>
    <t>CASA DI COMINITA' - MOTTA VISCONTI*VIA ADA NEGRI 3*RISTRUTTURAZIONE EX SCUOLA</t>
  </si>
  <si>
    <t>MOTTA VISCONTI</t>
  </si>
  <si>
    <t>C84E21003790001</t>
  </si>
  <si>
    <t>CASA DI COMUNITA' - PARABIAGO*VIA F.LLI ROSSELLI SNC*RISTRUTTURAZIONE EDIFICIO</t>
  </si>
  <si>
    <t>DGR XI/6426 del 23/05/2022</t>
  </si>
  <si>
    <t>C82C21003160001</t>
  </si>
  <si>
    <t>CENTRALE OPERATIVA TERRITORIALE - CUGGIONO - VIA BADI 3*VIA BADI 3*MANUTENZIONE STRAORDINARIA</t>
  </si>
  <si>
    <t>C67H21009340007</t>
  </si>
  <si>
    <t>OSPEDALE DI MAGENTA - VIA AL DONATORE DI SANGUE,50 - 20013 MAGENTA*VIA AL DONATORE DI SANGUE, 50*REALIZZAZIONE OPERE COMPLEMENTARI SALA EMODINAMICA PRESSO PRIMO PIANO EDIFICIO F OSPEDALE DI MAGENTA</t>
  </si>
  <si>
    <t>Deliberazione 19 del 21.01.2021</t>
  </si>
  <si>
    <t>C74E21003560001</t>
  </si>
  <si>
    <t>CASA DI COMUNITA' - BUSTO GAROLFO*VIA XXIV MAGGIO 17*AMPLIAMENTO STRUTTURA ESISTENTE</t>
  </si>
  <si>
    <t>BUSTO GAROLFO</t>
  </si>
  <si>
    <t>DGR N. XI/7593 del 15/12/2022</t>
  </si>
  <si>
    <t>C87H21007850001</t>
  </si>
  <si>
    <t>CENTRALE OPERATIVA TERRITORIALE - PARABIAGO - VIA XI FEBBRAIO*VIA XI FEBBRAIO*MANUTENZIONE STRAORDINARIA</t>
  </si>
  <si>
    <t>C36G20000780001</t>
  </si>
  <si>
    <t>OSPEDALE DI LEGNANO  OSPEDALE DI MAGENTA  OSPEDALE DI CUGGIONO  OSPEDALE DI ABBIATEGRASSO*VIA PAPA GIOVANNI PAOLO II*PIANO DI RIORDINO DELLA RETE OSPEDALIERA IN ATTUAZIONE DELL'ART. 2 DEL D.L. 34/2020</t>
  </si>
  <si>
    <t xml:space="preserve">EX DGR N. XI/6426 del 23/05/22      </t>
  </si>
  <si>
    <t>C14E21001740001</t>
  </si>
  <si>
    <t>CASA DI COMUNITA' - CASTANO PRIMO*VIA MORONI SNC*RISTRUTTURAZIONE EX SCUOLA</t>
  </si>
  <si>
    <t>CASTANO PRIMO</t>
  </si>
  <si>
    <t>C21B21014730001</t>
  </si>
  <si>
    <t>CASA DI COMUNITA' - VITTUONE (MI)*VIA ISONZO*REALIZZAZIONE CDC - NUOVA COSTRUZIONE</t>
  </si>
  <si>
    <t>VITTUONE</t>
  </si>
  <si>
    <t>C67H21009640001</t>
  </si>
  <si>
    <t>CASA DI COMUNITA' - GAGGIANO*VIA G. MARCONI 10*MANUTENZIONE STRAORDINARIA</t>
  </si>
  <si>
    <t>GAGGIANO</t>
  </si>
  <si>
    <t>C67H20003630002</t>
  </si>
  <si>
    <t>P.O. MAGENTA - ALA A PIANO 3° MONOBLOCCO*VIA AL DONATORE DI SANGUE 50*RIMOZIONE AMIANTO</t>
  </si>
  <si>
    <t>D.G.R XI/3479 DEL 05.08.2020</t>
  </si>
  <si>
    <t>C68I22000840002</t>
  </si>
  <si>
    <t>OSPEDALE DI MAGENTA - CORPO F*VIA AL DONATORE DI SANGUE 50*INTERVENTI DI ADEGUAMENTO ANTINCENDIO E SISMICO DEL PIANO SECONDO DEL CORPO F DELL'OSPEDALE DI MAGENTA PER TRASFERIMENTO LABORATORI.</t>
  </si>
  <si>
    <t>DGR XI/5970/2022</t>
  </si>
  <si>
    <t>C82C22000270002</t>
  </si>
  <si>
    <t>OSPEDALE DI LEGNANO - SEDE DI VIA PAPA GIOVANNI PAOLO II - LEGNANO  OSPEDALE DI MAGENTA - SEDE DI VIA AL DONATORE DI SANGUE - MAGENTA  OSPEDALE DI CUGGIONO - SEDE DI VIA BADI - CUGGIONO*VIA PAPA GIOVANNI PAOLO II SNC*MANUTENZIONE STRAORDINARIA PER INSTALL</t>
  </si>
  <si>
    <t>ANNO PIANO</t>
  </si>
  <si>
    <t>IMPORTO REALIZZATO</t>
  </si>
  <si>
    <t>IMPORTO DA REALIZZARE</t>
  </si>
  <si>
    <t xml:space="preserve">   </t>
  </si>
  <si>
    <t>Opere Realizzate in attuazione del PNRR “Missione 6 C.1 reti di prossimità, strutture e telemedicina per l'assistenza sanitaria territoriale”,</t>
  </si>
  <si>
    <t>Finanziamenti regionali e altri in conto capitale</t>
  </si>
  <si>
    <t>STATO DI AVANZAMENTO</t>
  </si>
  <si>
    <t>ELENCO DEI CUP E STATO DI AVANZAMENTO FINANZIARIO AGGIORNAMENTO AL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</si>
</sst>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 &quot;"/>
    <numFmt numFmtId="165" formatCode="#,##0.00&quot; &quot;[$€]"/>
    <numFmt numFmtId="166" formatCode="[$€-2]\ #,##0.00;[Red]\-[$€-2]\ #,##0.00"/>
  </numFmts>
  <fonts count="20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u/>
      <sz val="10"/>
      <color rgb="FF00000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DEBF7"/>
        <bgColor rgb="FFDDEBF7"/>
      </patternFill>
    </fill>
    <fill>
      <patternFill patternType="solid">
        <fgColor rgb="FF000080"/>
        <bgColor rgb="FF000080"/>
      </patternFill>
    </fill>
    <fill>
      <patternFill patternType="solid">
        <fgColor rgb="FFED7D31"/>
        <bgColor rgb="FFED7D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D7D31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3">
    <xf numFmtId="0" fontId="0" fillId="0" borderId="0" xfId="0"/>
    <xf numFmtId="0" fontId="15" fillId="9" borderId="2" xfId="14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>
      <alignment horizont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4" fontId="0" fillId="0" borderId="2" xfId="0" applyNumberFormat="1" applyBorder="1"/>
    <xf numFmtId="10" fontId="13" fillId="0" borderId="2" xfId="0" applyNumberFormat="1" applyFont="1" applyBorder="1"/>
    <xf numFmtId="0" fontId="5" fillId="1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 indent="1"/>
    </xf>
    <xf numFmtId="165" fontId="2" fillId="0" borderId="2" xfId="0" applyNumberFormat="1" applyFont="1" applyFill="1" applyBorder="1" applyAlignment="1">
      <alignment horizontal="right" vertical="center" wrapText="1" indent="1"/>
    </xf>
    <xf numFmtId="164" fontId="0" fillId="0" borderId="0" xfId="0" applyNumberFormat="1"/>
    <xf numFmtId="14" fontId="13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right" vertical="center" wrapText="1" indent="1"/>
    </xf>
    <xf numFmtId="166" fontId="13" fillId="0" borderId="2" xfId="0" applyNumberFormat="1" applyFont="1" applyFill="1" applyBorder="1" applyAlignment="1">
      <alignment horizontal="right" vertical="center" wrapText="1" indent="1"/>
    </xf>
    <xf numFmtId="14" fontId="17" fillId="11" borderId="4" xfId="0" applyNumberFormat="1" applyFont="1" applyFill="1" applyBorder="1" applyAlignment="1">
      <alignment horizontal="center" vertical="center" wrapText="1"/>
    </xf>
    <xf numFmtId="14" fontId="17" fillId="11" borderId="5" xfId="0" applyNumberFormat="1" applyFont="1" applyFill="1" applyBorder="1" applyAlignment="1">
      <alignment horizontal="center" vertical="center" wrapText="1"/>
    </xf>
    <xf numFmtId="14" fontId="17" fillId="11" borderId="6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14" fontId="13" fillId="0" borderId="7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14" fontId="13" fillId="0" borderId="7" xfId="0" applyNumberFormat="1" applyFont="1" applyFill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 vertical="center"/>
    </xf>
    <xf numFmtId="14" fontId="13" fillId="0" borderId="10" xfId="0" applyNumberFormat="1" applyFont="1" applyFill="1" applyBorder="1" applyAlignment="1">
      <alignment horizontal="center" vertical="center" wrapText="1"/>
    </xf>
    <xf numFmtId="14" fontId="13" fillId="0" borderId="1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Border="1"/>
    <xf numFmtId="14" fontId="17" fillId="13" borderId="4" xfId="0" applyNumberFormat="1" applyFont="1" applyFill="1" applyBorder="1" applyAlignment="1">
      <alignment horizontal="center" vertical="center" wrapText="1"/>
    </xf>
    <xf numFmtId="14" fontId="17" fillId="13" borderId="5" xfId="0" applyNumberFormat="1" applyFont="1" applyFill="1" applyBorder="1" applyAlignment="1">
      <alignment horizontal="center" vertical="center" wrapText="1"/>
    </xf>
    <xf numFmtId="0" fontId="15" fillId="9" borderId="8" xfId="14" applyFont="1" applyFill="1" applyBorder="1" applyAlignment="1" applyProtection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14" fontId="17" fillId="13" borderId="6" xfId="0" applyNumberFormat="1" applyFont="1" applyFill="1" applyBorder="1" applyAlignment="1">
      <alignment horizontal="center" vertical="center" wrapText="1"/>
    </xf>
  </cellXfs>
  <cellStyles count="19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e" xfId="0" builtinId="0" customBuiltin="1"/>
    <cellStyle name="Normale 2" xfId="14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Normal="100" workbookViewId="0">
      <pane ySplit="4" topLeftCell="A5" activePane="bottomLeft" state="frozen"/>
      <selection pane="bottomLeft" activeCell="P26" sqref="P26"/>
    </sheetView>
  </sheetViews>
  <sheetFormatPr defaultRowHeight="12.75" customHeight="1" x14ac:dyDescent="0.2"/>
  <cols>
    <col min="1" max="1" width="15.875" customWidth="1"/>
    <col min="2" max="2" width="77.75" customWidth="1"/>
    <col min="3" max="3" width="20.125" customWidth="1"/>
    <col min="4" max="4" width="14.625" customWidth="1"/>
    <col min="5" max="5" width="10.25" hidden="1" customWidth="1"/>
    <col min="6" max="6" width="16.875" hidden="1" customWidth="1"/>
    <col min="7" max="8" width="15.625" hidden="1" customWidth="1"/>
    <col min="9" max="12" width="15.625" customWidth="1"/>
    <col min="13" max="51" width="8.375" customWidth="1"/>
    <col min="52" max="52" width="9" customWidth="1"/>
  </cols>
  <sheetData>
    <row r="1" spans="1:12" ht="33" customHeight="1" x14ac:dyDescent="0.25">
      <c r="A1" s="39" t="s">
        <v>137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39" customHeight="1" x14ac:dyDescent="0.25">
      <c r="A2" s="39" t="s">
        <v>135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25.5" x14ac:dyDescent="0.2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8" t="s">
        <v>136</v>
      </c>
      <c r="I3" s="38"/>
      <c r="J3" s="38"/>
      <c r="K3" s="38"/>
      <c r="L3" s="16" t="s">
        <v>7</v>
      </c>
    </row>
    <row r="4" spans="1:12" ht="37.5" x14ac:dyDescent="0.3">
      <c r="A4" s="1"/>
      <c r="B4" s="1"/>
      <c r="C4" s="1"/>
      <c r="D4" s="1"/>
      <c r="E4" s="1"/>
      <c r="F4" s="1"/>
      <c r="G4" s="1"/>
      <c r="H4" s="2" t="s">
        <v>8</v>
      </c>
      <c r="I4" s="2" t="s">
        <v>9</v>
      </c>
      <c r="J4" s="2" t="s">
        <v>10</v>
      </c>
      <c r="K4" s="2" t="s">
        <v>11</v>
      </c>
      <c r="L4" s="16"/>
    </row>
    <row r="5" spans="1:12" ht="51.95" customHeight="1" x14ac:dyDescent="0.2">
      <c r="A5" s="3" t="s">
        <v>12</v>
      </c>
      <c r="B5" s="3" t="s">
        <v>13</v>
      </c>
      <c r="C5" s="3" t="s">
        <v>14</v>
      </c>
      <c r="D5" s="4">
        <v>4000000</v>
      </c>
      <c r="E5" s="5" t="s">
        <v>15</v>
      </c>
      <c r="F5" s="5" t="s">
        <v>16</v>
      </c>
      <c r="G5" s="5" t="s">
        <v>17</v>
      </c>
      <c r="H5" s="6">
        <v>2022</v>
      </c>
      <c r="I5" s="4">
        <f>PIANO_DEI_COSTI!E8</f>
        <v>3645757.61</v>
      </c>
      <c r="J5" s="4">
        <f>PIANO_DEI_COSTI!F7</f>
        <v>354242.39</v>
      </c>
      <c r="K5" s="7">
        <f>D5-I5-J5</f>
        <v>0</v>
      </c>
      <c r="L5" s="8">
        <f>I5/D5</f>
        <v>0.9114394025</v>
      </c>
    </row>
    <row r="6" spans="1:12" ht="51.95" customHeight="1" x14ac:dyDescent="0.2">
      <c r="A6" s="3" t="s">
        <v>18</v>
      </c>
      <c r="B6" s="3" t="s">
        <v>19</v>
      </c>
      <c r="C6" s="3" t="s">
        <v>20</v>
      </c>
      <c r="D6" s="4">
        <v>943000</v>
      </c>
      <c r="E6" s="5" t="s">
        <v>15</v>
      </c>
      <c r="F6" s="5" t="s">
        <v>16</v>
      </c>
      <c r="G6" s="5" t="s">
        <v>21</v>
      </c>
      <c r="H6" s="6">
        <v>2022</v>
      </c>
      <c r="I6" s="4">
        <f>PIANO_DEI_COSTI!E15</f>
        <v>943000</v>
      </c>
      <c r="J6" s="4"/>
      <c r="K6" s="7">
        <f>D6-I6-J6</f>
        <v>0</v>
      </c>
      <c r="L6" s="8">
        <f>I6/D6</f>
        <v>1</v>
      </c>
    </row>
    <row r="7" spans="1:12" ht="51.95" customHeight="1" x14ac:dyDescent="0.2">
      <c r="A7" s="3" t="s">
        <v>22</v>
      </c>
      <c r="B7" s="3" t="s">
        <v>23</v>
      </c>
      <c r="C7" s="3" t="s">
        <v>14</v>
      </c>
      <c r="D7" s="4">
        <v>12805000</v>
      </c>
      <c r="E7" s="5" t="s">
        <v>15</v>
      </c>
      <c r="F7" s="5" t="s">
        <v>24</v>
      </c>
      <c r="G7" s="5" t="s">
        <v>25</v>
      </c>
      <c r="H7" s="6">
        <v>2022</v>
      </c>
      <c r="I7" s="4">
        <f>PIANO_DEI_COSTI!E23</f>
        <v>11791269.449999999</v>
      </c>
      <c r="J7" s="4">
        <f>PIANO_DEI_COSTI!F22</f>
        <v>1013730.55</v>
      </c>
      <c r="K7" s="7">
        <f>D7-I7-J7</f>
        <v>0</v>
      </c>
      <c r="L7" s="8">
        <f>I7/D7</f>
        <v>0.92083322530261613</v>
      </c>
    </row>
    <row r="8" spans="1:12" ht="59.25" customHeight="1" x14ac:dyDescent="0.2">
      <c r="A8" s="3" t="s">
        <v>26</v>
      </c>
      <c r="B8" s="3" t="s">
        <v>27</v>
      </c>
      <c r="C8" s="3" t="s">
        <v>14</v>
      </c>
      <c r="D8" s="4">
        <v>3600000</v>
      </c>
      <c r="E8" s="5" t="s">
        <v>15</v>
      </c>
      <c r="F8" s="5" t="s">
        <v>24</v>
      </c>
      <c r="G8" s="5" t="s">
        <v>28</v>
      </c>
      <c r="H8" s="5">
        <v>2022</v>
      </c>
      <c r="I8" s="4">
        <f>PIANO_DEI_COSTI!E31</f>
        <v>3600000.0000000005</v>
      </c>
      <c r="J8" s="4"/>
      <c r="K8" s="7">
        <f>D8-I8-J8</f>
        <v>-4.6566128730773926E-10</v>
      </c>
      <c r="L8" s="8">
        <f>I8/D8</f>
        <v>1.0000000000000002</v>
      </c>
    </row>
    <row r="9" spans="1:12" ht="51.95" customHeight="1" x14ac:dyDescent="0.2">
      <c r="A9" s="3" t="s">
        <v>29</v>
      </c>
      <c r="B9" s="3" t="s">
        <v>30</v>
      </c>
      <c r="C9" s="3" t="s">
        <v>14</v>
      </c>
      <c r="D9" s="4">
        <v>600000</v>
      </c>
      <c r="E9" s="5" t="s">
        <v>15</v>
      </c>
      <c r="F9" s="5" t="s">
        <v>24</v>
      </c>
      <c r="G9" s="5" t="s">
        <v>31</v>
      </c>
      <c r="H9" s="6">
        <v>2022</v>
      </c>
      <c r="I9" s="4">
        <v>600000</v>
      </c>
      <c r="J9" s="4"/>
      <c r="K9" s="7">
        <f>D9-I9-J9</f>
        <v>0</v>
      </c>
      <c r="L9" s="8">
        <f>I9/D9</f>
        <v>1</v>
      </c>
    </row>
    <row r="10" spans="1:12" ht="51.95" customHeight="1" x14ac:dyDescent="0.2">
      <c r="A10" s="3" t="s">
        <v>32</v>
      </c>
      <c r="B10" s="3" t="s">
        <v>33</v>
      </c>
      <c r="C10" s="3" t="s">
        <v>14</v>
      </c>
      <c r="D10" s="4">
        <v>400936.02</v>
      </c>
      <c r="E10" s="5" t="s">
        <v>15</v>
      </c>
      <c r="F10" s="5" t="s">
        <v>24</v>
      </c>
      <c r="G10" s="5" t="s">
        <v>34</v>
      </c>
      <c r="H10" s="6">
        <v>2022</v>
      </c>
      <c r="I10" s="4">
        <f>PIANO_DEI_COSTI!E41</f>
        <v>400936.02</v>
      </c>
      <c r="J10" s="4"/>
      <c r="K10" s="7">
        <f>D10-I10-J10</f>
        <v>0</v>
      </c>
      <c r="L10" s="8">
        <f>I10/D10</f>
        <v>1</v>
      </c>
    </row>
    <row r="11" spans="1:12" ht="51.95" customHeight="1" x14ac:dyDescent="0.2">
      <c r="A11" s="3" t="s">
        <v>35</v>
      </c>
      <c r="B11" s="3" t="s">
        <v>36</v>
      </c>
      <c r="C11" s="3" t="s">
        <v>14</v>
      </c>
      <c r="D11" s="4">
        <v>1870000</v>
      </c>
      <c r="E11" s="5" t="s">
        <v>15</v>
      </c>
      <c r="F11" s="5" t="s">
        <v>24</v>
      </c>
      <c r="G11" s="5" t="s">
        <v>37</v>
      </c>
      <c r="H11" s="6">
        <v>2022</v>
      </c>
      <c r="I11" s="4">
        <f>PIANO_DEI_COSTI!E46</f>
        <v>573589.42999999993</v>
      </c>
      <c r="J11" s="4">
        <f>PIANO_DEI_COSTI!F45</f>
        <v>1296410.57</v>
      </c>
      <c r="K11" s="7">
        <f>D11-I11-J11</f>
        <v>0</v>
      </c>
      <c r="L11" s="8">
        <f>I11/D11</f>
        <v>0.30673231550802138</v>
      </c>
    </row>
    <row r="12" spans="1:12" ht="51.95" customHeight="1" x14ac:dyDescent="0.2">
      <c r="A12" s="3" t="s">
        <v>38</v>
      </c>
      <c r="B12" s="3" t="s">
        <v>39</v>
      </c>
      <c r="C12" s="3" t="s">
        <v>14</v>
      </c>
      <c r="D12" s="4">
        <v>930000</v>
      </c>
      <c r="E12" s="5" t="s">
        <v>15</v>
      </c>
      <c r="F12" s="5" t="s">
        <v>24</v>
      </c>
      <c r="G12" s="5" t="s">
        <v>40</v>
      </c>
      <c r="H12" s="6">
        <v>2022</v>
      </c>
      <c r="I12" s="4">
        <f>PIANO_DEI_COSTI!E51</f>
        <v>102061.5</v>
      </c>
      <c r="J12" s="4">
        <f>PIANO_DEI_COSTI!F50</f>
        <v>827938.5</v>
      </c>
      <c r="K12" s="7">
        <f>D12-I12-J12</f>
        <v>0</v>
      </c>
      <c r="L12" s="8">
        <f>I12/D12</f>
        <v>0.10974354838709677</v>
      </c>
    </row>
    <row r="13" spans="1:12" ht="51.95" customHeight="1" x14ac:dyDescent="0.2">
      <c r="A13" s="3" t="s">
        <v>41</v>
      </c>
      <c r="B13" s="3" t="s">
        <v>42</v>
      </c>
      <c r="C13" s="3" t="s">
        <v>14</v>
      </c>
      <c r="D13" s="4">
        <v>570000</v>
      </c>
      <c r="E13" s="5" t="s">
        <v>15</v>
      </c>
      <c r="F13" s="5" t="s">
        <v>24</v>
      </c>
      <c r="G13" s="5" t="s">
        <v>43</v>
      </c>
      <c r="H13" s="6">
        <v>2022</v>
      </c>
      <c r="I13" s="4">
        <f>PIANO_DEI_COSTI!E55</f>
        <v>390391.52</v>
      </c>
      <c r="J13" s="4">
        <f>PIANO_DEI_COSTI!F54</f>
        <v>179608.48</v>
      </c>
      <c r="K13" s="7">
        <f>D13-I13-J13</f>
        <v>0</v>
      </c>
      <c r="L13" s="8">
        <f>I13/D13</f>
        <v>0.68489740350877193</v>
      </c>
    </row>
    <row r="14" spans="1:12" ht="51.95" customHeight="1" x14ac:dyDescent="0.2">
      <c r="A14" s="3" t="s">
        <v>44</v>
      </c>
      <c r="B14" s="3" t="s">
        <v>45</v>
      </c>
      <c r="C14" s="3" t="s">
        <v>14</v>
      </c>
      <c r="D14" s="4">
        <v>900000</v>
      </c>
      <c r="E14" s="5" t="s">
        <v>15</v>
      </c>
      <c r="F14" s="5" t="s">
        <v>24</v>
      </c>
      <c r="G14" s="5" t="s">
        <v>46</v>
      </c>
      <c r="H14" s="6">
        <v>2022</v>
      </c>
      <c r="I14" s="4">
        <f>PIANO_DEI_COSTI!E61</f>
        <v>633157.75</v>
      </c>
      <c r="J14" s="4">
        <f>PIANO_DEI_COSTI!F60</f>
        <v>266842.25</v>
      </c>
      <c r="K14" s="7">
        <f>D14-I14-J14</f>
        <v>0</v>
      </c>
      <c r="L14" s="8">
        <f>I14/D14</f>
        <v>0.70350861111111107</v>
      </c>
    </row>
    <row r="15" spans="1:12" ht="51.95" customHeight="1" x14ac:dyDescent="0.2">
      <c r="A15" s="3" t="s">
        <v>47</v>
      </c>
      <c r="B15" s="3" t="s">
        <v>48</v>
      </c>
      <c r="C15" s="3" t="s">
        <v>14</v>
      </c>
      <c r="D15" s="4">
        <v>2700000</v>
      </c>
      <c r="E15" s="5" t="s">
        <v>15</v>
      </c>
      <c r="F15" s="5" t="s">
        <v>24</v>
      </c>
      <c r="G15" s="5" t="s">
        <v>49</v>
      </c>
      <c r="H15" s="6">
        <v>2022</v>
      </c>
      <c r="I15" s="4">
        <f>PIANO_DEI_COSTI!E64</f>
        <v>337345.6</v>
      </c>
      <c r="J15" s="4">
        <f>PIANO_DEI_COSTI!F63</f>
        <v>2362654.4</v>
      </c>
      <c r="K15" s="7">
        <f>D15-I15-J15</f>
        <v>0</v>
      </c>
      <c r="L15" s="8">
        <f>I15/D15</f>
        <v>0.12494281481481481</v>
      </c>
    </row>
    <row r="16" spans="1:12" ht="51.95" customHeight="1" x14ac:dyDescent="0.2">
      <c r="A16" s="3" t="s">
        <v>50</v>
      </c>
      <c r="B16" s="3" t="s">
        <v>51</v>
      </c>
      <c r="C16" s="3" t="s">
        <v>14</v>
      </c>
      <c r="D16" s="4">
        <v>1100000</v>
      </c>
      <c r="E16" s="5" t="s">
        <v>15</v>
      </c>
      <c r="F16" s="5" t="s">
        <v>52</v>
      </c>
      <c r="G16" s="5" t="s">
        <v>53</v>
      </c>
      <c r="H16" s="6">
        <v>2022</v>
      </c>
      <c r="I16" s="4">
        <f>PIANO_DEI_COSTI!E71</f>
        <v>839408.51</v>
      </c>
      <c r="J16" s="4">
        <f>PIANO_DEI_COSTI!F70</f>
        <v>260591.49</v>
      </c>
      <c r="K16" s="7">
        <f>D16-I16-J16</f>
        <v>0</v>
      </c>
      <c r="L16" s="8">
        <f>I16/D16</f>
        <v>0.76309864545454542</v>
      </c>
    </row>
    <row r="17" spans="1:12" ht="51.95" customHeight="1" x14ac:dyDescent="0.2">
      <c r="A17" s="3" t="s">
        <v>54</v>
      </c>
      <c r="B17" s="3" t="s">
        <v>55</v>
      </c>
      <c r="C17" s="3" t="s">
        <v>14</v>
      </c>
      <c r="D17" s="4">
        <v>650000</v>
      </c>
      <c r="E17" s="5" t="s">
        <v>15</v>
      </c>
      <c r="F17" s="5" t="s">
        <v>24</v>
      </c>
      <c r="G17" s="5" t="s">
        <v>56</v>
      </c>
      <c r="H17" s="6">
        <v>2022</v>
      </c>
      <c r="I17" s="4">
        <f>PIANO_DEI_COSTI!E76</f>
        <v>189375.84999999998</v>
      </c>
      <c r="J17" s="4">
        <f>PIANO_DEI_COSTI!F75</f>
        <v>460624.15</v>
      </c>
      <c r="K17" s="7">
        <f>D17-I17-J17</f>
        <v>0</v>
      </c>
      <c r="L17" s="8">
        <f>I17/D17</f>
        <v>0.29134746153846153</v>
      </c>
    </row>
    <row r="18" spans="1:12" ht="51.95" customHeight="1" x14ac:dyDescent="0.2">
      <c r="A18" s="3" t="s">
        <v>57</v>
      </c>
      <c r="B18" s="3" t="s">
        <v>58</v>
      </c>
      <c r="C18" s="3" t="s">
        <v>14</v>
      </c>
      <c r="D18" s="4">
        <v>164509.21</v>
      </c>
      <c r="E18" s="5" t="s">
        <v>15</v>
      </c>
      <c r="F18" s="5" t="s">
        <v>24</v>
      </c>
      <c r="G18" s="5" t="s">
        <v>59</v>
      </c>
      <c r="H18" s="6">
        <v>2022</v>
      </c>
      <c r="I18" s="4">
        <f>PIANO_DEI_COSTI!E78</f>
        <v>161510.51</v>
      </c>
      <c r="J18" s="4">
        <f>PIANO_DEI_COSTI!F77</f>
        <v>2998.7</v>
      </c>
      <c r="K18" s="7">
        <f>D18-I18-J18</f>
        <v>-1.7280399333685637E-11</v>
      </c>
      <c r="L18" s="8">
        <f>I18/D18</f>
        <v>0.98177184122396566</v>
      </c>
    </row>
    <row r="19" spans="1:12" ht="51.95" customHeight="1" x14ac:dyDescent="0.2">
      <c r="A19" s="3" t="s">
        <v>60</v>
      </c>
      <c r="B19" s="3" t="s">
        <v>61</v>
      </c>
      <c r="C19" s="3" t="s">
        <v>14</v>
      </c>
      <c r="D19" s="4">
        <v>800000</v>
      </c>
      <c r="E19" s="5" t="s">
        <v>15</v>
      </c>
      <c r="F19" s="5" t="s">
        <v>62</v>
      </c>
      <c r="G19" s="5" t="s">
        <v>63</v>
      </c>
      <c r="H19" s="6">
        <v>2022</v>
      </c>
      <c r="I19" s="4"/>
      <c r="J19" s="4">
        <f>PIANO_DEI_COSTI!F80</f>
        <v>800000</v>
      </c>
      <c r="K19" s="7">
        <f>D19-I19-J19</f>
        <v>0</v>
      </c>
      <c r="L19" s="8">
        <f>I19/D19</f>
        <v>0</v>
      </c>
    </row>
    <row r="20" spans="1:12" ht="51.95" customHeight="1" x14ac:dyDescent="0.2">
      <c r="A20" s="3" t="s">
        <v>101</v>
      </c>
      <c r="B20" s="3" t="s">
        <v>102</v>
      </c>
      <c r="C20" s="3" t="s">
        <v>14</v>
      </c>
      <c r="D20" s="4">
        <v>67000</v>
      </c>
      <c r="E20" s="5" t="s">
        <v>15</v>
      </c>
      <c r="F20" s="5" t="s">
        <v>24</v>
      </c>
      <c r="G20" s="5" t="s">
        <v>103</v>
      </c>
      <c r="H20" s="6">
        <v>2022</v>
      </c>
      <c r="I20" s="4">
        <f>PIANO_DEI_COSTI!E88</f>
        <v>67000</v>
      </c>
      <c r="J20" s="4"/>
      <c r="K20" s="34">
        <f>D20-I20-J20</f>
        <v>0</v>
      </c>
      <c r="L20" s="8">
        <f>I20/D20</f>
        <v>1</v>
      </c>
    </row>
    <row r="21" spans="1:12" ht="51.95" customHeight="1" x14ac:dyDescent="0.2">
      <c r="A21" s="3" t="s">
        <v>122</v>
      </c>
      <c r="B21" s="3" t="s">
        <v>123</v>
      </c>
      <c r="C21" s="3" t="s">
        <v>14</v>
      </c>
      <c r="D21" s="4">
        <v>90000</v>
      </c>
      <c r="E21" s="5" t="s">
        <v>15</v>
      </c>
      <c r="F21" s="5" t="s">
        <v>24</v>
      </c>
      <c r="G21" s="5" t="s">
        <v>124</v>
      </c>
      <c r="H21" s="6">
        <v>2022</v>
      </c>
      <c r="I21" s="4">
        <f>PIANO_DEI_COSTI!E82</f>
        <v>83998.09</v>
      </c>
      <c r="J21" s="4">
        <f>PIANO_DEI_COSTI!F82</f>
        <v>6001.91</v>
      </c>
      <c r="K21" s="34">
        <f>D21-I21-J21</f>
        <v>0</v>
      </c>
      <c r="L21" s="8">
        <f>I21/D21</f>
        <v>0.93331211111111112</v>
      </c>
    </row>
    <row r="22" spans="1:12" ht="51.95" customHeight="1" x14ac:dyDescent="0.2">
      <c r="A22" s="3" t="s">
        <v>125</v>
      </c>
      <c r="B22" s="3" t="s">
        <v>126</v>
      </c>
      <c r="C22" s="3" t="s">
        <v>14</v>
      </c>
      <c r="D22" s="4">
        <v>1500000</v>
      </c>
      <c r="E22" s="5" t="s">
        <v>15</v>
      </c>
      <c r="F22" s="5" t="s">
        <v>24</v>
      </c>
      <c r="G22" s="5" t="s">
        <v>127</v>
      </c>
      <c r="H22" s="6">
        <v>2022</v>
      </c>
      <c r="I22" s="4"/>
      <c r="J22" s="4">
        <f>PIANO_DEI_COSTI!F84</f>
        <v>1500000</v>
      </c>
      <c r="K22" s="34">
        <f>D22-I22-J22</f>
        <v>0</v>
      </c>
      <c r="L22" s="8">
        <f>I22/D22</f>
        <v>0</v>
      </c>
    </row>
    <row r="23" spans="1:12" ht="51.95" customHeight="1" x14ac:dyDescent="0.2">
      <c r="A23" s="3" t="s">
        <v>128</v>
      </c>
      <c r="B23" s="3" t="s">
        <v>129</v>
      </c>
      <c r="C23" s="3" t="s">
        <v>66</v>
      </c>
      <c r="D23" s="4">
        <v>1064400</v>
      </c>
      <c r="E23" s="5" t="s">
        <v>15</v>
      </c>
      <c r="F23" s="6"/>
      <c r="G23" s="5"/>
      <c r="H23" s="6">
        <v>2022</v>
      </c>
      <c r="I23" s="4"/>
      <c r="J23" s="4">
        <f>PIANO_DEI_COSTI!F86</f>
        <v>1064400</v>
      </c>
      <c r="K23" s="34">
        <f>D23-I23-J23</f>
        <v>0</v>
      </c>
      <c r="L23" s="8">
        <f>I23/D23</f>
        <v>0</v>
      </c>
    </row>
    <row r="24" spans="1:12" ht="51.95" customHeight="1" x14ac:dyDescent="0.2">
      <c r="A24" s="3" t="s">
        <v>90</v>
      </c>
      <c r="B24" s="3" t="s">
        <v>91</v>
      </c>
      <c r="C24" s="3" t="s">
        <v>14</v>
      </c>
      <c r="D24" s="4">
        <v>3500000</v>
      </c>
      <c r="E24" s="5" t="s">
        <v>15</v>
      </c>
      <c r="F24" s="5" t="s">
        <v>78</v>
      </c>
      <c r="G24" s="5" t="s">
        <v>92</v>
      </c>
      <c r="H24" s="6">
        <v>2022</v>
      </c>
      <c r="I24" s="4"/>
      <c r="J24" s="4">
        <f>PIANO_DEI_COSTI!F90</f>
        <v>3500000</v>
      </c>
      <c r="K24" s="34">
        <f>D24-I24-J24</f>
        <v>0</v>
      </c>
      <c r="L24" s="8">
        <f>I24/D24</f>
        <v>0</v>
      </c>
    </row>
    <row r="25" spans="1:12" ht="51.95" customHeight="1" x14ac:dyDescent="0.2">
      <c r="A25" s="3" t="s">
        <v>110</v>
      </c>
      <c r="B25" s="3" t="s">
        <v>111</v>
      </c>
      <c r="C25" s="3" t="s">
        <v>66</v>
      </c>
      <c r="D25" s="4">
        <v>5119120</v>
      </c>
      <c r="E25" s="5" t="s">
        <v>15</v>
      </c>
      <c r="F25" s="5" t="s">
        <v>24</v>
      </c>
      <c r="G25" s="5" t="s">
        <v>112</v>
      </c>
      <c r="H25" s="6">
        <v>2022</v>
      </c>
      <c r="I25" s="4">
        <f>PIANO_DEI_COSTI!E95</f>
        <v>4040378.1900000004</v>
      </c>
      <c r="J25" s="4">
        <f>PIANO_DEI_COSTI!F94</f>
        <v>1078741.81</v>
      </c>
      <c r="K25" s="34">
        <f>D25-I25-J25</f>
        <v>0</v>
      </c>
      <c r="L25" s="8">
        <f>I25/D25</f>
        <v>0.78927202136304686</v>
      </c>
    </row>
    <row r="26" spans="1:12" ht="26.25" customHeight="1" x14ac:dyDescent="0.2">
      <c r="A26" s="35" t="s">
        <v>134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42"/>
    </row>
    <row r="27" spans="1:12" ht="51.95" customHeight="1" x14ac:dyDescent="0.2">
      <c r="A27" s="3" t="s">
        <v>64</v>
      </c>
      <c r="B27" s="3" t="s">
        <v>65</v>
      </c>
      <c r="C27" s="3" t="s">
        <v>66</v>
      </c>
      <c r="D27" s="4">
        <v>3091030.14</v>
      </c>
      <c r="E27" s="5" t="s">
        <v>15</v>
      </c>
      <c r="F27" s="5" t="s">
        <v>16</v>
      </c>
      <c r="G27" s="5" t="s">
        <v>67</v>
      </c>
      <c r="H27" s="6">
        <v>2022</v>
      </c>
      <c r="I27" s="4"/>
      <c r="J27" s="4">
        <f>PIANO_DEI_COSTI!F98</f>
        <v>3091030.14</v>
      </c>
      <c r="K27" s="34">
        <f>D27-I27-J27</f>
        <v>0</v>
      </c>
      <c r="L27" s="8">
        <f>I27/D27</f>
        <v>0</v>
      </c>
    </row>
    <row r="28" spans="1:12" ht="51.95" customHeight="1" x14ac:dyDescent="0.2">
      <c r="A28" s="3" t="s">
        <v>68</v>
      </c>
      <c r="B28" s="3" t="s">
        <v>69</v>
      </c>
      <c r="C28" s="3" t="s">
        <v>66</v>
      </c>
      <c r="D28" s="4">
        <v>1232326.1200000001</v>
      </c>
      <c r="E28" s="5" t="s">
        <v>15</v>
      </c>
      <c r="F28" s="5" t="s">
        <v>16</v>
      </c>
      <c r="G28" s="5" t="s">
        <v>70</v>
      </c>
      <c r="H28" s="6">
        <v>2022</v>
      </c>
      <c r="I28" s="4"/>
      <c r="J28" s="4">
        <f>PIANO_DEI_COSTI!F100</f>
        <v>1232326.1200000001</v>
      </c>
      <c r="K28" s="34">
        <f>D28-I28-J28</f>
        <v>0</v>
      </c>
      <c r="L28" s="8">
        <f>I28/D28</f>
        <v>0</v>
      </c>
    </row>
    <row r="29" spans="1:12" ht="51.95" customHeight="1" x14ac:dyDescent="0.2">
      <c r="A29" s="3" t="s">
        <v>71</v>
      </c>
      <c r="B29" s="3" t="s">
        <v>72</v>
      </c>
      <c r="C29" s="3" t="s">
        <v>66</v>
      </c>
      <c r="D29" s="4">
        <v>1418065.12</v>
      </c>
      <c r="E29" s="5" t="s">
        <v>15</v>
      </c>
      <c r="F29" s="5" t="s">
        <v>16</v>
      </c>
      <c r="G29" s="5" t="s">
        <v>70</v>
      </c>
      <c r="H29" s="6">
        <v>2022</v>
      </c>
      <c r="I29" s="4"/>
      <c r="J29" s="4">
        <f>PIANO_DEI_COSTI!F102</f>
        <v>1418065.12</v>
      </c>
      <c r="K29" s="34">
        <f>D29-I29-J29</f>
        <v>0</v>
      </c>
      <c r="L29" s="8">
        <f>I29/D29</f>
        <v>0</v>
      </c>
    </row>
    <row r="30" spans="1:12" ht="51.95" customHeight="1" x14ac:dyDescent="0.2">
      <c r="A30" s="3" t="s">
        <v>73</v>
      </c>
      <c r="B30" s="3" t="s">
        <v>74</v>
      </c>
      <c r="C30" s="3" t="s">
        <v>66</v>
      </c>
      <c r="D30" s="4">
        <v>1604687.7</v>
      </c>
      <c r="E30" s="5" t="s">
        <v>15</v>
      </c>
      <c r="F30" s="5" t="s">
        <v>24</v>
      </c>
      <c r="G30" s="5" t="s">
        <v>75</v>
      </c>
      <c r="H30" s="6">
        <v>2022</v>
      </c>
      <c r="I30" s="4"/>
      <c r="J30" s="4">
        <f>PIANO_DEI_COSTI!F104</f>
        <v>1604687.7</v>
      </c>
      <c r="K30" s="34">
        <f>D30-I30-J30</f>
        <v>0</v>
      </c>
      <c r="L30" s="8">
        <f>I30/D30</f>
        <v>0</v>
      </c>
    </row>
    <row r="31" spans="1:12" ht="51.95" customHeight="1" x14ac:dyDescent="0.2">
      <c r="A31" s="3" t="s">
        <v>76</v>
      </c>
      <c r="B31" s="3" t="s">
        <v>77</v>
      </c>
      <c r="C31" s="3" t="s">
        <v>66</v>
      </c>
      <c r="D31" s="4">
        <v>244000</v>
      </c>
      <c r="E31" s="5" t="s">
        <v>15</v>
      </c>
      <c r="F31" s="5" t="s">
        <v>78</v>
      </c>
      <c r="G31" s="5"/>
      <c r="H31" s="6">
        <v>2022</v>
      </c>
      <c r="I31" s="4"/>
      <c r="J31" s="4">
        <f>PIANO_DEI_COSTI!F106</f>
        <v>244000</v>
      </c>
      <c r="K31" s="34">
        <f>D31-I31-J31</f>
        <v>0</v>
      </c>
      <c r="L31" s="8">
        <f>I31/D31</f>
        <v>0</v>
      </c>
    </row>
    <row r="32" spans="1:12" ht="51.95" customHeight="1" x14ac:dyDescent="0.2">
      <c r="A32" s="3" t="s">
        <v>79</v>
      </c>
      <c r="B32" s="3" t="s">
        <v>80</v>
      </c>
      <c r="C32" s="3" t="s">
        <v>66</v>
      </c>
      <c r="D32" s="4">
        <v>3350704.53</v>
      </c>
      <c r="E32" s="5" t="s">
        <v>15</v>
      </c>
      <c r="F32" s="5" t="s">
        <v>78</v>
      </c>
      <c r="G32" s="5" t="s">
        <v>81</v>
      </c>
      <c r="H32" s="6">
        <v>2022</v>
      </c>
      <c r="I32" s="4"/>
      <c r="J32" s="4">
        <f>PIANO_DEI_COSTI!F108</f>
        <v>3350704.53</v>
      </c>
      <c r="K32" s="34">
        <f>D32-I32-J32</f>
        <v>0</v>
      </c>
      <c r="L32" s="8">
        <f>I32/D32</f>
        <v>0</v>
      </c>
    </row>
    <row r="33" spans="1:12" ht="51.95" customHeight="1" x14ac:dyDescent="0.2">
      <c r="A33" s="3" t="s">
        <v>82</v>
      </c>
      <c r="B33" s="3" t="s">
        <v>83</v>
      </c>
      <c r="C33" s="3" t="s">
        <v>66</v>
      </c>
      <c r="D33" s="4">
        <v>756348.06</v>
      </c>
      <c r="E33" s="5" t="s">
        <v>15</v>
      </c>
      <c r="F33" s="5" t="s">
        <v>24</v>
      </c>
      <c r="G33" s="5" t="s">
        <v>75</v>
      </c>
      <c r="H33" s="6">
        <v>2022</v>
      </c>
      <c r="I33" s="4"/>
      <c r="J33" s="4">
        <f>PIANO_DEI_COSTI!F110</f>
        <v>756348.06</v>
      </c>
      <c r="K33" s="34">
        <f>D33-I33-J33</f>
        <v>0</v>
      </c>
      <c r="L33" s="8">
        <f>I33/D33</f>
        <v>0</v>
      </c>
    </row>
    <row r="34" spans="1:12" ht="51.95" customHeight="1" x14ac:dyDescent="0.2">
      <c r="A34" s="3" t="s">
        <v>84</v>
      </c>
      <c r="B34" s="3" t="s">
        <v>85</v>
      </c>
      <c r="C34" s="3" t="s">
        <v>66</v>
      </c>
      <c r="D34" s="4">
        <v>4655515.6399999997</v>
      </c>
      <c r="E34" s="5" t="s">
        <v>15</v>
      </c>
      <c r="F34" s="5" t="s">
        <v>78</v>
      </c>
      <c r="G34" s="5" t="s">
        <v>75</v>
      </c>
      <c r="H34" s="6">
        <v>2022</v>
      </c>
      <c r="I34" s="4"/>
      <c r="J34" s="4">
        <f>PIANO_DEI_COSTI!F112</f>
        <v>4655515.6399999997</v>
      </c>
      <c r="K34" s="34">
        <f>D34-I34-J34</f>
        <v>0</v>
      </c>
      <c r="L34" s="8">
        <f>I34/D34</f>
        <v>0</v>
      </c>
    </row>
    <row r="35" spans="1:12" ht="51.95" customHeight="1" x14ac:dyDescent="0.2">
      <c r="A35" s="3" t="s">
        <v>86</v>
      </c>
      <c r="B35" s="3" t="s">
        <v>87</v>
      </c>
      <c r="C35" s="3" t="s">
        <v>66</v>
      </c>
      <c r="D35" s="4">
        <v>2500000</v>
      </c>
      <c r="E35" s="5" t="s">
        <v>15</v>
      </c>
      <c r="F35" s="5" t="s">
        <v>52</v>
      </c>
      <c r="G35" s="5" t="s">
        <v>75</v>
      </c>
      <c r="H35" s="6">
        <v>2022</v>
      </c>
      <c r="I35" s="4">
        <f>PIANO_DEI_COSTI!E116</f>
        <v>8093.21</v>
      </c>
      <c r="J35" s="4">
        <f>PIANO_DEI_COSTI!F115</f>
        <v>2491906.79</v>
      </c>
      <c r="K35" s="34">
        <f>D35-I35-J35</f>
        <v>0</v>
      </c>
      <c r="L35" s="8">
        <f>I35/D35</f>
        <v>3.237284E-3</v>
      </c>
    </row>
    <row r="36" spans="1:12" ht="51.95" customHeight="1" x14ac:dyDescent="0.2">
      <c r="A36" s="3" t="s">
        <v>88</v>
      </c>
      <c r="B36" s="3" t="s">
        <v>89</v>
      </c>
      <c r="C36" s="3" t="s">
        <v>66</v>
      </c>
      <c r="D36" s="4">
        <v>1018007.6</v>
      </c>
      <c r="E36" s="5" t="s">
        <v>15</v>
      </c>
      <c r="F36" s="5" t="s">
        <v>52</v>
      </c>
      <c r="G36" s="5" t="s">
        <v>75</v>
      </c>
      <c r="H36" s="6">
        <v>2022</v>
      </c>
      <c r="I36" s="4">
        <f>PIANO_DEI_COSTI!E120</f>
        <v>8078.71</v>
      </c>
      <c r="J36" s="4">
        <f>PIANO_DEI_COSTI!F119</f>
        <v>1009928.89</v>
      </c>
      <c r="K36" s="34">
        <f>D36-I36-J36</f>
        <v>0</v>
      </c>
      <c r="L36" s="8">
        <f>I36/D36</f>
        <v>7.9358051943816538E-3</v>
      </c>
    </row>
    <row r="37" spans="1:12" ht="51.95" customHeight="1" x14ac:dyDescent="0.2">
      <c r="A37" s="3" t="s">
        <v>93</v>
      </c>
      <c r="B37" s="3" t="s">
        <v>94</v>
      </c>
      <c r="C37" s="3" t="s">
        <v>66</v>
      </c>
      <c r="D37" s="4">
        <v>2259511.12</v>
      </c>
      <c r="E37" s="5" t="s">
        <v>15</v>
      </c>
      <c r="F37" s="5" t="s">
        <v>95</v>
      </c>
      <c r="G37" s="5" t="s">
        <v>75</v>
      </c>
      <c r="H37" s="6">
        <v>2022</v>
      </c>
      <c r="I37" s="4"/>
      <c r="J37" s="4">
        <f>PIANO_DEI_COSTI!F122</f>
        <v>2259511.12</v>
      </c>
      <c r="K37" s="34">
        <f>D37-I37-J37</f>
        <v>0</v>
      </c>
      <c r="L37" s="8">
        <f>I37/D37</f>
        <v>0</v>
      </c>
    </row>
    <row r="38" spans="1:12" ht="51.95" customHeight="1" x14ac:dyDescent="0.2">
      <c r="A38" s="3" t="s">
        <v>96</v>
      </c>
      <c r="B38" s="3" t="s">
        <v>97</v>
      </c>
      <c r="C38" s="3" t="s">
        <v>66</v>
      </c>
      <c r="D38" s="4">
        <v>2142212.69</v>
      </c>
      <c r="E38" s="5" t="s">
        <v>15</v>
      </c>
      <c r="F38" s="5" t="s">
        <v>62</v>
      </c>
      <c r="G38" s="5" t="s">
        <v>98</v>
      </c>
      <c r="H38" s="6">
        <v>2022</v>
      </c>
      <c r="I38" s="4"/>
      <c r="J38" s="4">
        <f>PIANO_DEI_COSTI!F124</f>
        <v>2142212.69</v>
      </c>
      <c r="K38" s="34">
        <f>D38-I38-J38</f>
        <v>0</v>
      </c>
      <c r="L38" s="8">
        <f>I38/D38</f>
        <v>0</v>
      </c>
    </row>
    <row r="39" spans="1:12" ht="51.95" customHeight="1" x14ac:dyDescent="0.2">
      <c r="A39" s="3" t="s">
        <v>99</v>
      </c>
      <c r="B39" s="3" t="s">
        <v>100</v>
      </c>
      <c r="C39" s="3" t="s">
        <v>66</v>
      </c>
      <c r="D39" s="4">
        <v>244000</v>
      </c>
      <c r="E39" s="5" t="s">
        <v>15</v>
      </c>
      <c r="F39" s="5" t="s">
        <v>52</v>
      </c>
      <c r="G39" s="5" t="s">
        <v>75</v>
      </c>
      <c r="H39" s="6">
        <v>2022</v>
      </c>
      <c r="I39" s="4"/>
      <c r="J39" s="4">
        <f>PIANO_DEI_COSTI!F126</f>
        <v>244000</v>
      </c>
      <c r="K39" s="34">
        <f>D39-I39-J39</f>
        <v>0</v>
      </c>
      <c r="L39" s="8">
        <f>I39/D39</f>
        <v>0</v>
      </c>
    </row>
    <row r="40" spans="1:12" ht="51.95" customHeight="1" x14ac:dyDescent="0.2">
      <c r="A40" s="3" t="s">
        <v>104</v>
      </c>
      <c r="B40" s="3" t="s">
        <v>105</v>
      </c>
      <c r="C40" s="3" t="s">
        <v>66</v>
      </c>
      <c r="D40" s="4">
        <v>2426048.4900000002</v>
      </c>
      <c r="E40" s="5" t="s">
        <v>15</v>
      </c>
      <c r="F40" s="5" t="s">
        <v>106</v>
      </c>
      <c r="G40" s="5" t="s">
        <v>107</v>
      </c>
      <c r="H40" s="6">
        <v>2022</v>
      </c>
      <c r="I40" s="4">
        <f>PIANO_DEI_COSTI!E130</f>
        <v>20719.43</v>
      </c>
      <c r="J40" s="4">
        <f>PIANO_DEI_COSTI!F129</f>
        <v>2405329.06</v>
      </c>
      <c r="K40" s="34">
        <f>D40-I40-J40</f>
        <v>0</v>
      </c>
      <c r="L40" s="8">
        <f>I40/D40</f>
        <v>8.5404022571700534E-3</v>
      </c>
    </row>
    <row r="41" spans="1:12" ht="51.95" customHeight="1" x14ac:dyDescent="0.2">
      <c r="A41" s="3" t="s">
        <v>108</v>
      </c>
      <c r="B41" s="3" t="s">
        <v>109</v>
      </c>
      <c r="C41" s="3" t="s">
        <v>66</v>
      </c>
      <c r="D41" s="4">
        <v>230564.2</v>
      </c>
      <c r="E41" s="5" t="s">
        <v>15</v>
      </c>
      <c r="F41" s="5" t="s">
        <v>62</v>
      </c>
      <c r="G41" s="5" t="s">
        <v>75</v>
      </c>
      <c r="H41" s="6">
        <v>2022</v>
      </c>
      <c r="I41" s="4"/>
      <c r="J41" s="4">
        <f>PIANO_DEI_COSTI!F132</f>
        <v>230564.2</v>
      </c>
      <c r="K41" s="34">
        <f>D41-I41-J41</f>
        <v>0</v>
      </c>
      <c r="L41" s="8">
        <f>I41/D41</f>
        <v>0</v>
      </c>
    </row>
    <row r="42" spans="1:12" ht="51.95" customHeight="1" x14ac:dyDescent="0.2">
      <c r="A42" s="3" t="s">
        <v>113</v>
      </c>
      <c r="B42" s="3" t="s">
        <v>114</v>
      </c>
      <c r="C42" s="3" t="s">
        <v>66</v>
      </c>
      <c r="D42" s="4">
        <v>1661471.68</v>
      </c>
      <c r="E42" s="5" t="s">
        <v>15</v>
      </c>
      <c r="F42" s="5" t="s">
        <v>115</v>
      </c>
      <c r="G42" s="5" t="s">
        <v>75</v>
      </c>
      <c r="H42" s="6">
        <v>2022</v>
      </c>
      <c r="I42" s="4"/>
      <c r="J42" s="4">
        <f>PIANO_DEI_COSTI!F134</f>
        <v>1661471.68</v>
      </c>
      <c r="K42" s="34">
        <f>D42-I42-J42</f>
        <v>0</v>
      </c>
      <c r="L42" s="8">
        <f>I42/D42</f>
        <v>0</v>
      </c>
    </row>
    <row r="43" spans="1:12" ht="51.95" customHeight="1" x14ac:dyDescent="0.2">
      <c r="A43" s="3" t="s">
        <v>116</v>
      </c>
      <c r="B43" s="3" t="s">
        <v>117</v>
      </c>
      <c r="C43" s="3" t="s">
        <v>66</v>
      </c>
      <c r="D43" s="4">
        <v>3000000</v>
      </c>
      <c r="E43" s="5" t="s">
        <v>15</v>
      </c>
      <c r="F43" s="5" t="s">
        <v>118</v>
      </c>
      <c r="G43" s="5" t="s">
        <v>81</v>
      </c>
      <c r="H43" s="6">
        <v>2022</v>
      </c>
      <c r="I43" s="4"/>
      <c r="J43" s="4">
        <f>PIANO_DEI_COSTI!F136</f>
        <v>3000000</v>
      </c>
      <c r="K43" s="34">
        <f>D43-I43-J43</f>
        <v>0</v>
      </c>
      <c r="L43" s="8">
        <f>I43/D43</f>
        <v>0</v>
      </c>
    </row>
    <row r="44" spans="1:12" ht="51.95" customHeight="1" x14ac:dyDescent="0.2">
      <c r="A44" s="3" t="s">
        <v>119</v>
      </c>
      <c r="B44" s="3" t="s">
        <v>120</v>
      </c>
      <c r="C44" s="3" t="s">
        <v>66</v>
      </c>
      <c r="D44" s="4">
        <v>1699531.68</v>
      </c>
      <c r="E44" s="5" t="s">
        <v>15</v>
      </c>
      <c r="F44" s="5" t="s">
        <v>121</v>
      </c>
      <c r="G44" s="5" t="s">
        <v>75</v>
      </c>
      <c r="H44" s="6">
        <v>2022</v>
      </c>
      <c r="I44" s="4"/>
      <c r="J44" s="4">
        <f>PIANO_DEI_COSTI!F138</f>
        <v>1699531.68</v>
      </c>
      <c r="K44" s="34">
        <f>D44-I44-J44</f>
        <v>0</v>
      </c>
      <c r="L44" s="8">
        <f>I44/D44</f>
        <v>0</v>
      </c>
    </row>
  </sheetData>
  <mergeCells count="5">
    <mergeCell ref="A26:L26"/>
    <mergeCell ref="A2:L2"/>
    <mergeCell ref="A1:L1"/>
    <mergeCell ref="H3:K3"/>
    <mergeCell ref="L3:L4"/>
  </mergeCells>
  <pageMargins left="0.74803149606299213" right="0.74803149606299213" top="1.2791338582677159" bottom="1.2791338582677159" header="0.98385826771653495" footer="0.98385826771653495"/>
  <pageSetup paperSize="8" scale="62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view="pageBreakPreview" topLeftCell="A66" zoomScaleNormal="100" zoomScaleSheetLayoutView="100" workbookViewId="0">
      <selection activeCell="K107" sqref="K107"/>
    </sheetView>
  </sheetViews>
  <sheetFormatPr defaultRowHeight="12.75" customHeight="1" x14ac:dyDescent="0.2"/>
  <cols>
    <col min="1" max="1" width="15.875" customWidth="1"/>
    <col min="2" max="2" width="77.75" customWidth="1"/>
    <col min="3" max="4" width="12.125" customWidth="1"/>
    <col min="5" max="5" width="20.375" customWidth="1"/>
    <col min="6" max="6" width="23.25" customWidth="1"/>
    <col min="7" max="63" width="8.375" customWidth="1"/>
    <col min="64" max="64" width="9" customWidth="1"/>
  </cols>
  <sheetData>
    <row r="1" spans="1:9" ht="24" customHeight="1" x14ac:dyDescent="0.2">
      <c r="A1" s="23" t="s">
        <v>135</v>
      </c>
      <c r="B1" s="24"/>
      <c r="C1" s="24"/>
      <c r="D1" s="24"/>
      <c r="E1" s="24"/>
      <c r="F1" s="25"/>
    </row>
    <row r="2" spans="1:9" ht="30" customHeight="1" x14ac:dyDescent="0.2">
      <c r="A2" s="9" t="s">
        <v>0</v>
      </c>
      <c r="B2" s="9" t="s">
        <v>1</v>
      </c>
      <c r="C2" s="9" t="s">
        <v>130</v>
      </c>
      <c r="D2" s="9"/>
      <c r="E2" s="9" t="s">
        <v>131</v>
      </c>
      <c r="F2" s="9" t="s">
        <v>132</v>
      </c>
    </row>
    <row r="3" spans="1:9" ht="12.75" customHeight="1" x14ac:dyDescent="0.2">
      <c r="A3" s="26" t="s">
        <v>12</v>
      </c>
      <c r="B3" s="26" t="s">
        <v>13</v>
      </c>
      <c r="C3" s="10">
        <v>2019</v>
      </c>
      <c r="D3" s="3"/>
      <c r="E3" s="11">
        <v>892887.29</v>
      </c>
      <c r="F3" s="11"/>
    </row>
    <row r="4" spans="1:9" ht="12.75" customHeight="1" x14ac:dyDescent="0.2">
      <c r="A4" s="28"/>
      <c r="B4" s="28"/>
      <c r="C4" s="10">
        <v>2020</v>
      </c>
      <c r="D4" s="3"/>
      <c r="E4" s="11">
        <v>2160444.65</v>
      </c>
      <c r="F4" s="11"/>
    </row>
    <row r="5" spans="1:9" ht="12.75" customHeight="1" x14ac:dyDescent="0.2">
      <c r="A5" s="28"/>
      <c r="B5" s="28"/>
      <c r="C5" s="10">
        <v>2021</v>
      </c>
      <c r="D5" s="3"/>
      <c r="E5" s="11">
        <v>458012.34</v>
      </c>
      <c r="F5" s="11"/>
    </row>
    <row r="6" spans="1:9" ht="12.75" customHeight="1" x14ac:dyDescent="0.2">
      <c r="A6" s="28"/>
      <c r="B6" s="28"/>
      <c r="C6" s="10">
        <v>2022</v>
      </c>
      <c r="D6" s="3"/>
      <c r="E6" s="11">
        <v>131200.82999999999</v>
      </c>
      <c r="F6" s="11"/>
    </row>
    <row r="7" spans="1:9" ht="12.75" customHeight="1" x14ac:dyDescent="0.2">
      <c r="A7" s="28"/>
      <c r="B7" s="28"/>
      <c r="C7" s="10">
        <v>2023</v>
      </c>
      <c r="D7" s="3"/>
      <c r="E7" s="11">
        <v>3212.5</v>
      </c>
      <c r="F7" s="12">
        <v>354242.39</v>
      </c>
    </row>
    <row r="8" spans="1:9" ht="12.75" customHeight="1" x14ac:dyDescent="0.2">
      <c r="A8" s="27"/>
      <c r="B8" s="27"/>
      <c r="C8" s="3"/>
      <c r="D8" s="3"/>
      <c r="E8" s="12">
        <f>SUM(E3:E7)</f>
        <v>3645757.61</v>
      </c>
      <c r="F8" s="11"/>
    </row>
    <row r="9" spans="1:9" ht="12.75" customHeight="1" x14ac:dyDescent="0.2">
      <c r="A9" s="26" t="s">
        <v>18</v>
      </c>
      <c r="B9" s="26" t="s">
        <v>19</v>
      </c>
      <c r="C9" s="10">
        <v>2017</v>
      </c>
      <c r="D9" s="3"/>
      <c r="E9" s="11">
        <v>150267.64000000001</v>
      </c>
      <c r="F9" s="11"/>
    </row>
    <row r="10" spans="1:9" ht="12.75" customHeight="1" x14ac:dyDescent="0.2">
      <c r="A10" s="28"/>
      <c r="B10" s="28"/>
      <c r="C10" s="10">
        <v>2018</v>
      </c>
      <c r="D10" s="3"/>
      <c r="E10" s="11">
        <v>10023.52</v>
      </c>
      <c r="F10" s="11"/>
    </row>
    <row r="11" spans="1:9" ht="12.75" customHeight="1" x14ac:dyDescent="0.2">
      <c r="A11" s="28"/>
      <c r="B11" s="28"/>
      <c r="C11" s="10">
        <v>2019</v>
      </c>
      <c r="D11" s="3"/>
      <c r="E11" s="11">
        <v>476038.36</v>
      </c>
      <c r="F11" s="11"/>
    </row>
    <row r="12" spans="1:9" ht="12.75" customHeight="1" x14ac:dyDescent="0.2">
      <c r="A12" s="28"/>
      <c r="B12" s="28"/>
      <c r="C12" s="10">
        <v>2020</v>
      </c>
      <c r="D12" s="3"/>
      <c r="E12" s="11">
        <v>206069.33</v>
      </c>
      <c r="F12" s="11"/>
    </row>
    <row r="13" spans="1:9" ht="12.75" customHeight="1" x14ac:dyDescent="0.2">
      <c r="A13" s="28"/>
      <c r="B13" s="28"/>
      <c r="C13" s="10">
        <v>2022</v>
      </c>
      <c r="D13" s="3"/>
      <c r="E13" s="11">
        <v>14741.36</v>
      </c>
      <c r="F13" s="11"/>
    </row>
    <row r="14" spans="1:9" ht="12.75" customHeight="1" x14ac:dyDescent="0.2">
      <c r="A14" s="28"/>
      <c r="B14" s="28"/>
      <c r="C14" s="10">
        <v>2021</v>
      </c>
      <c r="D14" s="3"/>
      <c r="E14" s="11">
        <v>85859.79</v>
      </c>
      <c r="F14" s="11"/>
    </row>
    <row r="15" spans="1:9" ht="12.75" customHeight="1" x14ac:dyDescent="0.2">
      <c r="A15" s="27"/>
      <c r="B15" s="27"/>
      <c r="C15" s="3"/>
      <c r="D15" s="3"/>
      <c r="E15" s="12">
        <f>SUM(E9:E14)</f>
        <v>943000</v>
      </c>
      <c r="F15" s="11"/>
    </row>
    <row r="16" spans="1:9" ht="12.75" customHeight="1" x14ac:dyDescent="0.2">
      <c r="A16" s="29" t="s">
        <v>22</v>
      </c>
      <c r="B16" s="26" t="s">
        <v>23</v>
      </c>
      <c r="C16" s="10">
        <v>2017</v>
      </c>
      <c r="D16" s="3"/>
      <c r="E16" s="11">
        <v>1200</v>
      </c>
      <c r="F16" s="11"/>
      <c r="I16" s="13"/>
    </row>
    <row r="17" spans="1:6" ht="12.75" customHeight="1" x14ac:dyDescent="0.2">
      <c r="A17" s="30"/>
      <c r="B17" s="28"/>
      <c r="C17" s="10">
        <v>2018</v>
      </c>
      <c r="D17" s="3"/>
      <c r="E17" s="11">
        <v>375245.54</v>
      </c>
      <c r="F17" s="11"/>
    </row>
    <row r="18" spans="1:6" ht="12.75" customHeight="1" x14ac:dyDescent="0.2">
      <c r="A18" s="30"/>
      <c r="B18" s="28"/>
      <c r="C18" s="10">
        <v>2019</v>
      </c>
      <c r="D18" s="3"/>
      <c r="E18" s="11">
        <v>435970.67</v>
      </c>
      <c r="F18" s="11"/>
    </row>
    <row r="19" spans="1:6" ht="12.75" customHeight="1" x14ac:dyDescent="0.2">
      <c r="A19" s="30"/>
      <c r="B19" s="28"/>
      <c r="C19" s="10">
        <v>2020</v>
      </c>
      <c r="D19" s="3"/>
      <c r="E19" s="11">
        <v>2418893.84</v>
      </c>
      <c r="F19" s="11"/>
    </row>
    <row r="20" spans="1:6" ht="12.75" customHeight="1" x14ac:dyDescent="0.2">
      <c r="A20" s="30"/>
      <c r="B20" s="28"/>
      <c r="C20" s="10">
        <v>2021</v>
      </c>
      <c r="D20" s="3"/>
      <c r="E20" s="11">
        <v>7615400.7400000002</v>
      </c>
      <c r="F20" s="11"/>
    </row>
    <row r="21" spans="1:6" ht="12.75" customHeight="1" x14ac:dyDescent="0.2">
      <c r="A21" s="30"/>
      <c r="B21" s="28"/>
      <c r="C21" s="10">
        <v>2022</v>
      </c>
      <c r="D21" s="3"/>
      <c r="E21" s="11">
        <v>657291.46</v>
      </c>
      <c r="F21" s="11"/>
    </row>
    <row r="22" spans="1:6" ht="12.75" customHeight="1" x14ac:dyDescent="0.2">
      <c r="A22" s="30"/>
      <c r="B22" s="28"/>
      <c r="C22" s="10">
        <v>2023</v>
      </c>
      <c r="D22" s="3"/>
      <c r="E22" s="11">
        <v>287267.20000000001</v>
      </c>
      <c r="F22" s="12">
        <v>1013730.55</v>
      </c>
    </row>
    <row r="23" spans="1:6" ht="12.75" customHeight="1" x14ac:dyDescent="0.2">
      <c r="A23" s="31"/>
      <c r="B23" s="27"/>
      <c r="C23" s="3"/>
      <c r="D23" s="3"/>
      <c r="E23" s="12">
        <f>SUM(E16:E22)</f>
        <v>11791269.449999999</v>
      </c>
      <c r="F23" s="11"/>
    </row>
    <row r="24" spans="1:6" ht="12.75" customHeight="1" x14ac:dyDescent="0.2">
      <c r="A24" s="26" t="s">
        <v>26</v>
      </c>
      <c r="B24" s="26" t="s">
        <v>27</v>
      </c>
      <c r="C24" s="10">
        <v>2015</v>
      </c>
      <c r="D24" s="3"/>
      <c r="E24" s="11">
        <v>63700.69</v>
      </c>
      <c r="F24" s="11"/>
    </row>
    <row r="25" spans="1:6" ht="12.75" customHeight="1" x14ac:dyDescent="0.2">
      <c r="A25" s="28"/>
      <c r="B25" s="28"/>
      <c r="C25" s="10">
        <v>2016</v>
      </c>
      <c r="D25" s="3"/>
      <c r="E25" s="11">
        <v>52548.77</v>
      </c>
      <c r="F25" s="11"/>
    </row>
    <row r="26" spans="1:6" ht="12.75" customHeight="1" x14ac:dyDescent="0.2">
      <c r="A26" s="28"/>
      <c r="B26" s="28"/>
      <c r="C26" s="10">
        <v>2017</v>
      </c>
      <c r="D26" s="3"/>
      <c r="E26" s="11">
        <v>67465.61</v>
      </c>
      <c r="F26" s="11"/>
    </row>
    <row r="27" spans="1:6" ht="12.75" customHeight="1" x14ac:dyDescent="0.2">
      <c r="A27" s="28"/>
      <c r="B27" s="28"/>
      <c r="C27" s="10">
        <v>2018</v>
      </c>
      <c r="D27" s="3"/>
      <c r="E27" s="11">
        <v>376810.19</v>
      </c>
      <c r="F27" s="11"/>
    </row>
    <row r="28" spans="1:6" ht="12.75" customHeight="1" x14ac:dyDescent="0.2">
      <c r="A28" s="28"/>
      <c r="B28" s="28"/>
      <c r="C28" s="10">
        <v>2019</v>
      </c>
      <c r="D28" s="3"/>
      <c r="E28" s="11">
        <v>2349796.85</v>
      </c>
      <c r="F28" s="11"/>
    </row>
    <row r="29" spans="1:6" ht="12.75" customHeight="1" x14ac:dyDescent="0.2">
      <c r="A29" s="28"/>
      <c r="B29" s="28"/>
      <c r="C29" s="10">
        <v>2020</v>
      </c>
      <c r="D29" s="3"/>
      <c r="E29" s="11">
        <v>686696.21</v>
      </c>
      <c r="F29" s="11"/>
    </row>
    <row r="30" spans="1:6" ht="12.75" customHeight="1" x14ac:dyDescent="0.2">
      <c r="A30" s="28"/>
      <c r="B30" s="28"/>
      <c r="C30" s="10">
        <v>2021</v>
      </c>
      <c r="D30" s="3"/>
      <c r="E30" s="11">
        <v>2981.68</v>
      </c>
      <c r="F30" s="11"/>
    </row>
    <row r="31" spans="1:6" ht="12.75" customHeight="1" x14ac:dyDescent="0.2">
      <c r="A31" s="27"/>
      <c r="B31" s="27"/>
      <c r="C31" s="3"/>
      <c r="D31" s="3"/>
      <c r="E31" s="12">
        <f>SUM(E24:E30)</f>
        <v>3600000.0000000005</v>
      </c>
      <c r="F31" s="11"/>
    </row>
    <row r="32" spans="1:6" ht="12.75" customHeight="1" x14ac:dyDescent="0.2">
      <c r="A32" s="26" t="s">
        <v>29</v>
      </c>
      <c r="B32" s="17" t="s">
        <v>30</v>
      </c>
      <c r="C32" s="10">
        <v>2018</v>
      </c>
      <c r="D32" s="3"/>
      <c r="E32" s="11">
        <v>8983.1</v>
      </c>
      <c r="F32" s="11"/>
    </row>
    <row r="33" spans="1:6" ht="12.75" customHeight="1" x14ac:dyDescent="0.2">
      <c r="A33" s="28"/>
      <c r="B33" s="17"/>
      <c r="C33" s="10">
        <v>2019</v>
      </c>
      <c r="D33" s="3"/>
      <c r="E33" s="11">
        <v>441871.18</v>
      </c>
      <c r="F33" s="11"/>
    </row>
    <row r="34" spans="1:6" ht="12.75" customHeight="1" x14ac:dyDescent="0.2">
      <c r="A34" s="28"/>
      <c r="B34" s="17"/>
      <c r="C34" s="10">
        <v>2020</v>
      </c>
      <c r="D34" s="3"/>
      <c r="E34" s="11">
        <v>49347.76</v>
      </c>
      <c r="F34" s="11"/>
    </row>
    <row r="35" spans="1:6" ht="12.75" customHeight="1" x14ac:dyDescent="0.2">
      <c r="A35" s="28"/>
      <c r="B35" s="17"/>
      <c r="C35" s="10">
        <v>2021</v>
      </c>
      <c r="D35" s="3"/>
      <c r="E35" s="11">
        <v>99797.96</v>
      </c>
      <c r="F35" s="11"/>
    </row>
    <row r="36" spans="1:6" ht="12.75" customHeight="1" x14ac:dyDescent="0.2">
      <c r="A36" s="27"/>
      <c r="B36" s="3"/>
      <c r="C36" s="3"/>
      <c r="D36" s="3"/>
      <c r="E36" s="12">
        <f>SUM(E32:E35)</f>
        <v>600000</v>
      </c>
      <c r="F36" s="11"/>
    </row>
    <row r="37" spans="1:6" ht="12.75" customHeight="1" x14ac:dyDescent="0.2">
      <c r="A37" s="26" t="s">
        <v>32</v>
      </c>
      <c r="B37" s="17" t="s">
        <v>33</v>
      </c>
      <c r="C37" s="10">
        <v>2018</v>
      </c>
      <c r="D37" s="3"/>
      <c r="E37" s="11">
        <v>94552.93</v>
      </c>
      <c r="F37" s="11"/>
    </row>
    <row r="38" spans="1:6" ht="12.75" customHeight="1" x14ac:dyDescent="0.2">
      <c r="A38" s="28"/>
      <c r="B38" s="17"/>
      <c r="C38" s="10">
        <v>2019</v>
      </c>
      <c r="D38" s="3"/>
      <c r="E38" s="11">
        <v>98951.56</v>
      </c>
      <c r="F38" s="11"/>
    </row>
    <row r="39" spans="1:6" ht="12.75" customHeight="1" x14ac:dyDescent="0.2">
      <c r="A39" s="28"/>
      <c r="B39" s="17"/>
      <c r="C39" s="10">
        <v>2020</v>
      </c>
      <c r="D39" s="3"/>
      <c r="E39" s="11">
        <v>110902.44</v>
      </c>
      <c r="F39" s="11"/>
    </row>
    <row r="40" spans="1:6" ht="12.75" customHeight="1" x14ac:dyDescent="0.2">
      <c r="A40" s="28"/>
      <c r="B40" s="17"/>
      <c r="C40" s="10">
        <v>2021</v>
      </c>
      <c r="D40" s="3"/>
      <c r="E40" s="11">
        <v>96529.09</v>
      </c>
      <c r="F40" s="11"/>
    </row>
    <row r="41" spans="1:6" ht="12.75" customHeight="1" x14ac:dyDescent="0.2">
      <c r="A41" s="27"/>
      <c r="B41" s="3"/>
      <c r="C41" s="3"/>
      <c r="D41" s="3"/>
      <c r="E41" s="12">
        <f>SUM(E37:E40)</f>
        <v>400936.02</v>
      </c>
      <c r="F41" s="11"/>
    </row>
    <row r="42" spans="1:6" ht="12.75" customHeight="1" x14ac:dyDescent="0.2">
      <c r="A42" s="26" t="s">
        <v>35</v>
      </c>
      <c r="B42" s="17" t="s">
        <v>36</v>
      </c>
      <c r="C42" s="10">
        <v>2020</v>
      </c>
      <c r="D42" s="3"/>
      <c r="E42" s="11">
        <v>11984.8</v>
      </c>
      <c r="F42" s="11"/>
    </row>
    <row r="43" spans="1:6" ht="12.75" customHeight="1" x14ac:dyDescent="0.2">
      <c r="A43" s="28"/>
      <c r="B43" s="17"/>
      <c r="C43" s="10">
        <v>2021</v>
      </c>
      <c r="D43" s="3"/>
      <c r="E43" s="11">
        <v>123624.63</v>
      </c>
      <c r="F43" s="11"/>
    </row>
    <row r="44" spans="1:6" ht="12.75" customHeight="1" x14ac:dyDescent="0.2">
      <c r="A44" s="28"/>
      <c r="B44" s="17"/>
      <c r="C44" s="10">
        <v>2022</v>
      </c>
      <c r="D44" s="3"/>
      <c r="E44" s="11">
        <v>437980</v>
      </c>
      <c r="F44" s="11"/>
    </row>
    <row r="45" spans="1:6" ht="12.75" customHeight="1" x14ac:dyDescent="0.2">
      <c r="A45" s="28"/>
      <c r="B45" s="17"/>
      <c r="C45" s="10">
        <v>2023</v>
      </c>
      <c r="D45" s="3"/>
      <c r="E45" s="11"/>
      <c r="F45" s="12">
        <v>1296410.57</v>
      </c>
    </row>
    <row r="46" spans="1:6" ht="12.75" customHeight="1" x14ac:dyDescent="0.2">
      <c r="A46" s="27"/>
      <c r="B46" s="3"/>
      <c r="C46" s="3"/>
      <c r="D46" s="3"/>
      <c r="E46" s="12">
        <f>SUM(E42:E45)</f>
        <v>573589.42999999993</v>
      </c>
      <c r="F46" s="11"/>
    </row>
    <row r="47" spans="1:6" ht="12.75" customHeight="1" x14ac:dyDescent="0.2">
      <c r="A47" s="26" t="s">
        <v>38</v>
      </c>
      <c r="B47" s="17" t="s">
        <v>39</v>
      </c>
      <c r="C47" s="10">
        <v>2018</v>
      </c>
      <c r="D47" s="3"/>
      <c r="E47" s="11">
        <v>44408</v>
      </c>
      <c r="F47" s="11"/>
    </row>
    <row r="48" spans="1:6" ht="12.75" customHeight="1" x14ac:dyDescent="0.2">
      <c r="A48" s="28"/>
      <c r="B48" s="17"/>
      <c r="C48" s="10">
        <v>2019</v>
      </c>
      <c r="D48" s="3"/>
      <c r="E48" s="11">
        <v>12793.59</v>
      </c>
      <c r="F48" s="11"/>
    </row>
    <row r="49" spans="1:6" ht="12.75" customHeight="1" x14ac:dyDescent="0.2">
      <c r="A49" s="28"/>
      <c r="B49" s="17"/>
      <c r="C49" s="10">
        <v>2020</v>
      </c>
      <c r="D49" s="3"/>
      <c r="E49" s="11">
        <v>44859.91</v>
      </c>
      <c r="F49" s="11"/>
    </row>
    <row r="50" spans="1:6" ht="12.75" customHeight="1" x14ac:dyDescent="0.2">
      <c r="A50" s="28"/>
      <c r="B50" s="17"/>
      <c r="C50" s="10">
        <v>2023</v>
      </c>
      <c r="D50" s="3"/>
      <c r="E50" s="11"/>
      <c r="F50" s="12">
        <v>827938.5</v>
      </c>
    </row>
    <row r="51" spans="1:6" ht="12.75" customHeight="1" x14ac:dyDescent="0.2">
      <c r="A51" s="27"/>
      <c r="B51" s="3"/>
      <c r="C51" s="3"/>
      <c r="D51" s="3"/>
      <c r="E51" s="12">
        <f>SUM(E47:E50)</f>
        <v>102061.5</v>
      </c>
      <c r="F51" s="11"/>
    </row>
    <row r="52" spans="1:6" ht="12.75" customHeight="1" x14ac:dyDescent="0.2">
      <c r="A52" s="26" t="s">
        <v>41</v>
      </c>
      <c r="B52" s="17" t="s">
        <v>42</v>
      </c>
      <c r="C52" s="10">
        <v>2020</v>
      </c>
      <c r="D52" s="3"/>
      <c r="E52" s="11">
        <v>72996.81</v>
      </c>
      <c r="F52" s="11"/>
    </row>
    <row r="53" spans="1:6" ht="12.75" customHeight="1" x14ac:dyDescent="0.2">
      <c r="A53" s="28"/>
      <c r="B53" s="17"/>
      <c r="C53" s="10">
        <v>2022</v>
      </c>
      <c r="D53" s="3"/>
      <c r="E53" s="11">
        <v>317394.71000000002</v>
      </c>
      <c r="F53" s="11"/>
    </row>
    <row r="54" spans="1:6" ht="12.75" customHeight="1" x14ac:dyDescent="0.2">
      <c r="A54" s="28"/>
      <c r="B54" s="17"/>
      <c r="C54" s="10">
        <v>2023</v>
      </c>
      <c r="D54" s="3"/>
      <c r="E54" s="11"/>
      <c r="F54" s="12">
        <v>179608.48</v>
      </c>
    </row>
    <row r="55" spans="1:6" ht="12.75" customHeight="1" x14ac:dyDescent="0.2">
      <c r="A55" s="27"/>
      <c r="B55" s="3"/>
      <c r="C55" s="3"/>
      <c r="D55" s="3"/>
      <c r="E55" s="12">
        <f>SUM(E52:E54)</f>
        <v>390391.52</v>
      </c>
      <c r="F55" s="11"/>
    </row>
    <row r="56" spans="1:6" ht="12.75" customHeight="1" x14ac:dyDescent="0.2">
      <c r="A56" s="26" t="s">
        <v>44</v>
      </c>
      <c r="B56" s="17" t="s">
        <v>45</v>
      </c>
      <c r="C56" s="10">
        <v>2019</v>
      </c>
      <c r="D56" s="3"/>
      <c r="E56" s="11">
        <v>61134.17</v>
      </c>
      <c r="F56" s="11"/>
    </row>
    <row r="57" spans="1:6" ht="12.75" customHeight="1" x14ac:dyDescent="0.2">
      <c r="A57" s="28"/>
      <c r="B57" s="17"/>
      <c r="C57" s="10">
        <v>2020</v>
      </c>
      <c r="D57" s="3"/>
      <c r="E57" s="11">
        <v>35479.86</v>
      </c>
      <c r="F57" s="11"/>
    </row>
    <row r="58" spans="1:6" ht="12.75" customHeight="1" x14ac:dyDescent="0.2">
      <c r="A58" s="28"/>
      <c r="B58" s="17"/>
      <c r="C58" s="10">
        <v>2021</v>
      </c>
      <c r="D58" s="3"/>
      <c r="E58" s="11">
        <v>323962.39</v>
      </c>
      <c r="F58" s="11"/>
    </row>
    <row r="59" spans="1:6" ht="12.75" customHeight="1" x14ac:dyDescent="0.2">
      <c r="A59" s="28"/>
      <c r="B59" s="17"/>
      <c r="C59" s="10">
        <v>2022</v>
      </c>
      <c r="D59" s="3"/>
      <c r="E59" s="11">
        <v>212581.33</v>
      </c>
      <c r="F59" s="11"/>
    </row>
    <row r="60" spans="1:6" ht="12.75" customHeight="1" x14ac:dyDescent="0.2">
      <c r="A60" s="28"/>
      <c r="B60" s="17"/>
      <c r="C60" s="10">
        <v>2023</v>
      </c>
      <c r="D60" s="3"/>
      <c r="E60" s="11"/>
      <c r="F60" s="12">
        <v>266842.25</v>
      </c>
    </row>
    <row r="61" spans="1:6" ht="12.75" customHeight="1" x14ac:dyDescent="0.2">
      <c r="A61" s="27"/>
      <c r="B61" s="3"/>
      <c r="C61" s="3"/>
      <c r="D61" s="3"/>
      <c r="E61" s="12">
        <f>SUM(E56:E60)</f>
        <v>633157.75</v>
      </c>
      <c r="F61" s="11"/>
    </row>
    <row r="62" spans="1:6" ht="12.75" customHeight="1" x14ac:dyDescent="0.2">
      <c r="A62" s="26" t="s">
        <v>47</v>
      </c>
      <c r="B62" s="17" t="s">
        <v>48</v>
      </c>
      <c r="C62" s="10">
        <v>2022</v>
      </c>
      <c r="D62" s="3"/>
      <c r="E62" s="11">
        <v>180409.2</v>
      </c>
      <c r="F62" s="11"/>
    </row>
    <row r="63" spans="1:6" ht="12.75" customHeight="1" x14ac:dyDescent="0.2">
      <c r="A63" s="28"/>
      <c r="B63" s="17"/>
      <c r="C63" s="10">
        <v>2023</v>
      </c>
      <c r="D63" s="3"/>
      <c r="E63" s="11">
        <v>156936.4</v>
      </c>
      <c r="F63" s="12">
        <v>2362654.4</v>
      </c>
    </row>
    <row r="64" spans="1:6" ht="12.75" customHeight="1" x14ac:dyDescent="0.2">
      <c r="A64" s="27"/>
      <c r="B64" s="3"/>
      <c r="C64" s="3"/>
      <c r="D64" s="3"/>
      <c r="E64" s="12">
        <f>SUM(E62:E63)</f>
        <v>337345.6</v>
      </c>
      <c r="F64" s="11"/>
    </row>
    <row r="65" spans="1:9" ht="12.75" customHeight="1" x14ac:dyDescent="0.2">
      <c r="A65" s="26" t="s">
        <v>50</v>
      </c>
      <c r="B65" s="17" t="s">
        <v>51</v>
      </c>
      <c r="C65" s="10">
        <v>2018</v>
      </c>
      <c r="D65" s="3"/>
      <c r="E65" s="11">
        <v>44333.57</v>
      </c>
      <c r="F65" s="11"/>
    </row>
    <row r="66" spans="1:9" ht="12.75" customHeight="1" x14ac:dyDescent="0.2">
      <c r="A66" s="28"/>
      <c r="B66" s="17"/>
      <c r="C66" s="10">
        <v>2019</v>
      </c>
      <c r="D66" s="3"/>
      <c r="E66" s="11">
        <v>12083.2</v>
      </c>
      <c r="F66" s="11"/>
    </row>
    <row r="67" spans="1:9" ht="12.75" customHeight="1" x14ac:dyDescent="0.2">
      <c r="A67" s="28"/>
      <c r="B67" s="17"/>
      <c r="C67" s="10">
        <v>2020</v>
      </c>
      <c r="D67" s="3"/>
      <c r="E67" s="11">
        <v>1890</v>
      </c>
      <c r="F67" s="11"/>
    </row>
    <row r="68" spans="1:9" ht="12.75" customHeight="1" x14ac:dyDescent="0.2">
      <c r="A68" s="28"/>
      <c r="B68" s="17"/>
      <c r="C68" s="10">
        <v>2021</v>
      </c>
      <c r="D68" s="3"/>
      <c r="E68" s="11">
        <v>606612.29</v>
      </c>
      <c r="F68" s="11"/>
    </row>
    <row r="69" spans="1:9" ht="12.75" customHeight="1" x14ac:dyDescent="0.2">
      <c r="A69" s="28"/>
      <c r="B69" s="17"/>
      <c r="C69" s="10">
        <v>2022</v>
      </c>
      <c r="D69" s="3"/>
      <c r="E69" s="11">
        <v>174489.45</v>
      </c>
      <c r="F69" s="11"/>
    </row>
    <row r="70" spans="1:9" ht="12.75" customHeight="1" x14ac:dyDescent="0.2">
      <c r="A70" s="28"/>
      <c r="B70" s="17"/>
      <c r="C70" s="10">
        <v>2023</v>
      </c>
      <c r="D70" s="3"/>
      <c r="E70" s="11"/>
      <c r="F70" s="12">
        <v>260591.49</v>
      </c>
    </row>
    <row r="71" spans="1:9" ht="12.75" customHeight="1" x14ac:dyDescent="0.2">
      <c r="A71" s="27"/>
      <c r="B71" s="3"/>
      <c r="C71" s="3"/>
      <c r="D71" s="3"/>
      <c r="E71" s="12">
        <f>SUM(E65:E70)</f>
        <v>839408.51</v>
      </c>
      <c r="F71" s="11"/>
      <c r="I71" t="s">
        <v>133</v>
      </c>
    </row>
    <row r="72" spans="1:9" ht="12.75" customHeight="1" x14ac:dyDescent="0.2">
      <c r="A72" s="26" t="s">
        <v>54</v>
      </c>
      <c r="B72" s="17" t="s">
        <v>55</v>
      </c>
      <c r="C72" s="10">
        <v>2019</v>
      </c>
      <c r="D72" s="3"/>
      <c r="E72" s="11">
        <v>163765.32999999999</v>
      </c>
      <c r="F72" s="11"/>
      <c r="I72" t="s">
        <v>133</v>
      </c>
    </row>
    <row r="73" spans="1:9" ht="12.75" customHeight="1" x14ac:dyDescent="0.2">
      <c r="A73" s="28"/>
      <c r="B73" s="17"/>
      <c r="C73" s="10">
        <v>2020</v>
      </c>
      <c r="D73" s="3"/>
      <c r="E73" s="11">
        <v>615.16</v>
      </c>
      <c r="F73" s="11"/>
    </row>
    <row r="74" spans="1:9" ht="12.75" customHeight="1" x14ac:dyDescent="0.2">
      <c r="A74" s="28"/>
      <c r="B74" s="17"/>
      <c r="C74" s="10">
        <v>2021</v>
      </c>
      <c r="D74" s="3"/>
      <c r="E74" s="11">
        <v>24995.360000000001</v>
      </c>
      <c r="F74" s="11"/>
    </row>
    <row r="75" spans="1:9" ht="12.75" customHeight="1" x14ac:dyDescent="0.2">
      <c r="A75" s="28"/>
      <c r="B75" s="17"/>
      <c r="C75" s="10">
        <v>2023</v>
      </c>
      <c r="D75" s="3"/>
      <c r="E75" s="11"/>
      <c r="F75" s="12">
        <v>460624.15</v>
      </c>
    </row>
    <row r="76" spans="1:9" ht="12.75" customHeight="1" x14ac:dyDescent="0.2">
      <c r="A76" s="27"/>
      <c r="B76" s="3"/>
      <c r="C76" s="3"/>
      <c r="D76" s="3"/>
      <c r="E76" s="12">
        <f>SUM(E72:E75)</f>
        <v>189375.84999999998</v>
      </c>
      <c r="F76" s="11"/>
    </row>
    <row r="77" spans="1:9" ht="12.75" customHeight="1" x14ac:dyDescent="0.2">
      <c r="A77" s="26" t="s">
        <v>57</v>
      </c>
      <c r="B77" s="17" t="s">
        <v>58</v>
      </c>
      <c r="C77" s="10">
        <v>2022</v>
      </c>
      <c r="D77" s="3"/>
      <c r="E77" s="11">
        <v>161510.51</v>
      </c>
      <c r="F77" s="12">
        <v>2998.7</v>
      </c>
    </row>
    <row r="78" spans="1:9" ht="12.75" customHeight="1" x14ac:dyDescent="0.2">
      <c r="A78" s="28"/>
      <c r="B78" s="17"/>
      <c r="C78" s="3"/>
      <c r="D78" s="3"/>
      <c r="E78" s="12">
        <f>SUM(E77)</f>
        <v>161510.51</v>
      </c>
      <c r="F78" s="11"/>
    </row>
    <row r="79" spans="1:9" ht="12.75" customHeight="1" x14ac:dyDescent="0.2">
      <c r="A79" s="27"/>
      <c r="B79" s="14"/>
      <c r="C79" s="14"/>
      <c r="D79" s="14"/>
      <c r="E79" s="12"/>
      <c r="F79" s="11"/>
    </row>
    <row r="80" spans="1:9" ht="12.75" customHeight="1" x14ac:dyDescent="0.2">
      <c r="A80" s="26" t="s">
        <v>60</v>
      </c>
      <c r="B80" s="26" t="s">
        <v>61</v>
      </c>
      <c r="C80" s="10">
        <v>2023</v>
      </c>
      <c r="D80" s="3"/>
      <c r="E80" s="12"/>
      <c r="F80" s="12">
        <v>800000</v>
      </c>
    </row>
    <row r="81" spans="1:6" ht="12.75" customHeight="1" x14ac:dyDescent="0.2">
      <c r="A81" s="27"/>
      <c r="B81" s="27"/>
      <c r="C81" s="10"/>
      <c r="D81" s="15"/>
      <c r="E81" s="12"/>
      <c r="F81" s="12"/>
    </row>
    <row r="82" spans="1:6" ht="12.75" customHeight="1" x14ac:dyDescent="0.2">
      <c r="A82" s="26" t="s">
        <v>122</v>
      </c>
      <c r="B82" s="26" t="s">
        <v>123</v>
      </c>
      <c r="C82" s="10">
        <v>2022</v>
      </c>
      <c r="D82" s="15"/>
      <c r="E82" s="18">
        <v>83998.09</v>
      </c>
      <c r="F82" s="18">
        <v>6001.91</v>
      </c>
    </row>
    <row r="83" spans="1:6" ht="12.75" customHeight="1" x14ac:dyDescent="0.2">
      <c r="A83" s="27"/>
      <c r="B83" s="27"/>
      <c r="C83" s="15"/>
      <c r="D83" s="15"/>
      <c r="E83" s="18"/>
      <c r="F83" s="18"/>
    </row>
    <row r="84" spans="1:6" ht="12.75" customHeight="1" x14ac:dyDescent="0.2">
      <c r="A84" s="26" t="s">
        <v>125</v>
      </c>
      <c r="B84" s="26" t="s">
        <v>126</v>
      </c>
      <c r="C84" s="10">
        <v>2023</v>
      </c>
      <c r="D84" s="15"/>
      <c r="E84" s="18"/>
      <c r="F84" s="18">
        <v>1500000</v>
      </c>
    </row>
    <row r="85" spans="1:6" ht="12.75" customHeight="1" x14ac:dyDescent="0.2">
      <c r="A85" s="27"/>
      <c r="B85" s="27"/>
      <c r="C85" s="15"/>
      <c r="D85" s="15"/>
      <c r="E85" s="18"/>
      <c r="F85" s="18"/>
    </row>
    <row r="86" spans="1:6" ht="12.75" customHeight="1" x14ac:dyDescent="0.2">
      <c r="A86" s="32" t="s">
        <v>128</v>
      </c>
      <c r="B86" s="26" t="s">
        <v>129</v>
      </c>
      <c r="C86" s="10">
        <v>2023</v>
      </c>
      <c r="D86" s="15"/>
      <c r="E86" s="18"/>
      <c r="F86" s="18">
        <v>1064400</v>
      </c>
    </row>
    <row r="87" spans="1:6" ht="12.75" customHeight="1" x14ac:dyDescent="0.2">
      <c r="A87" s="33"/>
      <c r="B87" s="27"/>
      <c r="C87" s="18"/>
      <c r="D87" s="18"/>
      <c r="E87" s="18"/>
      <c r="F87" s="18"/>
    </row>
    <row r="88" spans="1:6" ht="12.75" customHeight="1" x14ac:dyDescent="0.2">
      <c r="A88" s="26" t="s">
        <v>101</v>
      </c>
      <c r="B88" s="26" t="s">
        <v>102</v>
      </c>
      <c r="C88" s="10">
        <v>2022</v>
      </c>
      <c r="D88" s="15"/>
      <c r="E88" s="18">
        <v>67000</v>
      </c>
      <c r="F88" s="12"/>
    </row>
    <row r="89" spans="1:6" ht="12.75" customHeight="1" x14ac:dyDescent="0.2">
      <c r="A89" s="27"/>
      <c r="B89" s="27"/>
      <c r="C89" s="15"/>
      <c r="D89" s="15"/>
      <c r="E89" s="12"/>
      <c r="F89" s="12"/>
    </row>
    <row r="90" spans="1:6" ht="12.75" customHeight="1" x14ac:dyDescent="0.2">
      <c r="A90" s="26" t="s">
        <v>90</v>
      </c>
      <c r="B90" s="26" t="s">
        <v>91</v>
      </c>
      <c r="C90" s="10">
        <v>2023</v>
      </c>
      <c r="D90" s="15"/>
      <c r="E90" s="12"/>
      <c r="F90" s="18">
        <v>3500000</v>
      </c>
    </row>
    <row r="91" spans="1:6" ht="12.75" customHeight="1" x14ac:dyDescent="0.2">
      <c r="A91" s="27"/>
      <c r="B91" s="27"/>
      <c r="C91" s="15"/>
      <c r="D91" s="15"/>
      <c r="E91" s="12"/>
      <c r="F91" s="12"/>
    </row>
    <row r="92" spans="1:6" ht="12.75" customHeight="1" x14ac:dyDescent="0.2">
      <c r="A92" s="26" t="s">
        <v>110</v>
      </c>
      <c r="B92" s="26" t="s">
        <v>111</v>
      </c>
      <c r="C92" s="10">
        <v>2021</v>
      </c>
      <c r="D92" s="15"/>
      <c r="E92" s="19">
        <v>3025483.39</v>
      </c>
      <c r="F92" s="19"/>
    </row>
    <row r="93" spans="1:6" ht="12.75" customHeight="1" x14ac:dyDescent="0.2">
      <c r="A93" s="28"/>
      <c r="B93" s="28"/>
      <c r="C93" s="10">
        <v>2022</v>
      </c>
      <c r="D93" s="15"/>
      <c r="E93" s="19">
        <v>1014894.8</v>
      </c>
      <c r="F93" s="19"/>
    </row>
    <row r="94" spans="1:6" ht="12.75" customHeight="1" x14ac:dyDescent="0.2">
      <c r="A94" s="28"/>
      <c r="B94" s="28"/>
      <c r="C94" s="10">
        <v>2023</v>
      </c>
      <c r="D94" s="15"/>
      <c r="E94" s="18"/>
      <c r="F94" s="18">
        <v>1078741.81</v>
      </c>
    </row>
    <row r="95" spans="1:6" ht="12.75" customHeight="1" x14ac:dyDescent="0.2">
      <c r="A95" s="28"/>
      <c r="B95" s="28"/>
      <c r="C95" s="15"/>
      <c r="D95" s="15"/>
      <c r="E95" s="18">
        <f>SUM(E92:E94)</f>
        <v>4040378.1900000004</v>
      </c>
      <c r="F95" s="18"/>
    </row>
    <row r="96" spans="1:6" ht="26.25" customHeight="1" x14ac:dyDescent="0.2">
      <c r="A96" s="20" t="s">
        <v>134</v>
      </c>
      <c r="B96" s="21"/>
      <c r="C96" s="21"/>
      <c r="D96" s="21"/>
      <c r="E96" s="21"/>
      <c r="F96" s="22"/>
    </row>
    <row r="97" spans="1:11" ht="30" customHeight="1" x14ac:dyDescent="0.2">
      <c r="A97" s="9" t="s">
        <v>0</v>
      </c>
      <c r="B97" s="9" t="s">
        <v>1</v>
      </c>
      <c r="C97" s="9" t="s">
        <v>130</v>
      </c>
      <c r="D97" s="9"/>
      <c r="E97" s="9" t="s">
        <v>131</v>
      </c>
      <c r="F97" s="9" t="s">
        <v>132</v>
      </c>
    </row>
    <row r="98" spans="1:11" ht="12.75" customHeight="1" x14ac:dyDescent="0.2">
      <c r="A98" s="26" t="s">
        <v>64</v>
      </c>
      <c r="B98" s="26" t="s">
        <v>65</v>
      </c>
      <c r="C98" s="10">
        <v>2023</v>
      </c>
      <c r="D98" s="15"/>
      <c r="E98" s="12"/>
      <c r="F98" s="18">
        <v>3091030.14</v>
      </c>
    </row>
    <row r="99" spans="1:11" ht="12.75" customHeight="1" x14ac:dyDescent="0.2">
      <c r="A99" s="27"/>
      <c r="B99" s="27"/>
      <c r="C99" s="15"/>
      <c r="D99" s="15"/>
      <c r="E99" s="12"/>
      <c r="F99" s="12"/>
    </row>
    <row r="100" spans="1:11" ht="12.75" customHeight="1" x14ac:dyDescent="0.2">
      <c r="A100" s="26" t="s">
        <v>68</v>
      </c>
      <c r="B100" s="26" t="s">
        <v>69</v>
      </c>
      <c r="C100" s="10">
        <v>2023</v>
      </c>
      <c r="D100" s="15"/>
      <c r="E100" s="12"/>
      <c r="F100" s="18">
        <v>1232326.1200000001</v>
      </c>
    </row>
    <row r="101" spans="1:11" ht="12.75" customHeight="1" x14ac:dyDescent="0.2">
      <c r="A101" s="27"/>
      <c r="B101" s="27"/>
      <c r="C101" s="15"/>
      <c r="D101" s="15"/>
      <c r="E101" s="12"/>
      <c r="F101" s="12"/>
    </row>
    <row r="102" spans="1:11" ht="12.75" customHeight="1" x14ac:dyDescent="0.2">
      <c r="A102" s="26" t="s">
        <v>71</v>
      </c>
      <c r="B102" s="26" t="s">
        <v>72</v>
      </c>
      <c r="C102" s="10">
        <v>2023</v>
      </c>
      <c r="D102" s="15"/>
      <c r="E102" s="12"/>
      <c r="F102" s="18">
        <v>1418065.12</v>
      </c>
    </row>
    <row r="103" spans="1:11" ht="12.75" customHeight="1" x14ac:dyDescent="0.2">
      <c r="A103" s="27"/>
      <c r="B103" s="27"/>
      <c r="C103" s="15"/>
      <c r="D103" s="15"/>
      <c r="E103" s="12"/>
      <c r="F103" s="12"/>
    </row>
    <row r="104" spans="1:11" ht="12.75" customHeight="1" x14ac:dyDescent="0.2">
      <c r="A104" s="26" t="s">
        <v>73</v>
      </c>
      <c r="B104" s="26" t="s">
        <v>74</v>
      </c>
      <c r="C104" s="10">
        <v>2023</v>
      </c>
      <c r="D104" s="15"/>
      <c r="E104" s="12"/>
      <c r="F104" s="18">
        <v>1604687.7</v>
      </c>
    </row>
    <row r="105" spans="1:11" ht="12.75" customHeight="1" x14ac:dyDescent="0.2">
      <c r="A105" s="27"/>
      <c r="B105" s="27"/>
      <c r="C105" s="15"/>
      <c r="D105" s="15"/>
      <c r="E105" s="12"/>
      <c r="F105" s="12"/>
    </row>
    <row r="106" spans="1:11" ht="12.75" customHeight="1" x14ac:dyDescent="0.2">
      <c r="A106" s="26" t="s">
        <v>76</v>
      </c>
      <c r="B106" s="26" t="s">
        <v>77</v>
      </c>
      <c r="C106" s="10">
        <v>2023</v>
      </c>
      <c r="D106" s="15"/>
      <c r="E106" s="12"/>
      <c r="F106" s="18">
        <v>244000</v>
      </c>
    </row>
    <row r="107" spans="1:11" ht="12.75" customHeight="1" x14ac:dyDescent="0.2">
      <c r="A107" s="27"/>
      <c r="B107" s="27"/>
      <c r="C107" s="15"/>
      <c r="D107" s="15"/>
      <c r="E107" s="12"/>
      <c r="F107" s="12"/>
      <c r="K107" t="s">
        <v>133</v>
      </c>
    </row>
    <row r="108" spans="1:11" ht="12.75" customHeight="1" x14ac:dyDescent="0.2">
      <c r="A108" s="26" t="s">
        <v>79</v>
      </c>
      <c r="B108" s="26" t="s">
        <v>80</v>
      </c>
      <c r="C108" s="10">
        <v>2023</v>
      </c>
      <c r="D108" s="15"/>
      <c r="E108" s="12"/>
      <c r="F108" s="18">
        <v>3350704.53</v>
      </c>
    </row>
    <row r="109" spans="1:11" ht="12.75" customHeight="1" x14ac:dyDescent="0.2">
      <c r="A109" s="27"/>
      <c r="B109" s="27"/>
      <c r="C109" s="15"/>
      <c r="D109" s="15"/>
      <c r="E109" s="12"/>
      <c r="F109" s="12"/>
    </row>
    <row r="110" spans="1:11" ht="12.75" customHeight="1" x14ac:dyDescent="0.2">
      <c r="A110" s="26" t="s">
        <v>82</v>
      </c>
      <c r="B110" s="26" t="s">
        <v>83</v>
      </c>
      <c r="C110" s="10">
        <v>2023</v>
      </c>
      <c r="D110" s="15"/>
      <c r="E110" s="12"/>
      <c r="F110" s="18">
        <v>756348.06</v>
      </c>
    </row>
    <row r="111" spans="1:11" ht="12.75" customHeight="1" x14ac:dyDescent="0.2">
      <c r="A111" s="27"/>
      <c r="B111" s="27"/>
      <c r="C111" s="15"/>
      <c r="D111" s="15"/>
      <c r="E111" s="12"/>
      <c r="F111" s="12"/>
    </row>
    <row r="112" spans="1:11" ht="12.75" customHeight="1" x14ac:dyDescent="0.2">
      <c r="A112" s="26" t="s">
        <v>84</v>
      </c>
      <c r="B112" s="26" t="s">
        <v>85</v>
      </c>
      <c r="C112" s="10">
        <v>2023</v>
      </c>
      <c r="D112" s="15"/>
      <c r="E112" s="12"/>
      <c r="F112" s="18">
        <v>4655515.6399999997</v>
      </c>
    </row>
    <row r="113" spans="1:6" ht="12.75" customHeight="1" x14ac:dyDescent="0.2">
      <c r="A113" s="27"/>
      <c r="B113" s="27"/>
      <c r="C113" s="15"/>
      <c r="D113" s="15"/>
      <c r="E113" s="12"/>
      <c r="F113" s="12"/>
    </row>
    <row r="114" spans="1:6" ht="12.75" customHeight="1" x14ac:dyDescent="0.2">
      <c r="A114" s="26" t="s">
        <v>86</v>
      </c>
      <c r="B114" s="26" t="s">
        <v>87</v>
      </c>
      <c r="C114" s="10">
        <v>2022</v>
      </c>
      <c r="D114" s="15"/>
      <c r="E114" s="19">
        <v>8093.21</v>
      </c>
      <c r="F114" s="11"/>
    </row>
    <row r="115" spans="1:6" ht="12.75" customHeight="1" x14ac:dyDescent="0.2">
      <c r="A115" s="28"/>
      <c r="B115" s="28"/>
      <c r="C115" s="10">
        <v>2023</v>
      </c>
      <c r="D115" s="15"/>
      <c r="E115" s="12"/>
      <c r="F115" s="18">
        <v>2491906.79</v>
      </c>
    </row>
    <row r="116" spans="1:6" ht="12.75" customHeight="1" x14ac:dyDescent="0.2">
      <c r="A116" s="28"/>
      <c r="B116" s="28"/>
      <c r="C116" s="10"/>
      <c r="D116" s="15"/>
      <c r="E116" s="12">
        <f>SUM(E114:E115)</f>
        <v>8093.21</v>
      </c>
      <c r="F116" s="18"/>
    </row>
    <row r="117" spans="1:6" ht="12.75" customHeight="1" x14ac:dyDescent="0.2">
      <c r="A117" s="27"/>
      <c r="B117" s="27"/>
      <c r="C117" s="15"/>
      <c r="D117" s="15"/>
      <c r="E117" s="12"/>
      <c r="F117" s="12"/>
    </row>
    <row r="118" spans="1:6" ht="12.75" customHeight="1" x14ac:dyDescent="0.2">
      <c r="A118" s="26" t="s">
        <v>88</v>
      </c>
      <c r="B118" s="26" t="s">
        <v>89</v>
      </c>
      <c r="C118" s="10">
        <v>2022</v>
      </c>
      <c r="D118" s="15"/>
      <c r="E118" s="19">
        <v>8078.71</v>
      </c>
      <c r="F118" s="11"/>
    </row>
    <row r="119" spans="1:6" ht="12.75" customHeight="1" x14ac:dyDescent="0.2">
      <c r="A119" s="28"/>
      <c r="B119" s="28"/>
      <c r="C119" s="10">
        <v>2023</v>
      </c>
      <c r="D119" s="15"/>
      <c r="E119" s="12"/>
      <c r="F119" s="18">
        <v>1009928.89</v>
      </c>
    </row>
    <row r="120" spans="1:6" ht="12.75" customHeight="1" x14ac:dyDescent="0.2">
      <c r="A120" s="28"/>
      <c r="B120" s="28"/>
      <c r="C120" s="15"/>
      <c r="D120" s="15"/>
      <c r="E120" s="12">
        <f>SUM(E118:E119)</f>
        <v>8078.71</v>
      </c>
      <c r="F120" s="12"/>
    </row>
    <row r="121" spans="1:6" ht="12.75" customHeight="1" x14ac:dyDescent="0.2">
      <c r="A121" s="27"/>
      <c r="B121" s="27"/>
      <c r="C121" s="15"/>
      <c r="D121" s="15"/>
      <c r="E121" s="12"/>
      <c r="F121" s="12"/>
    </row>
    <row r="122" spans="1:6" ht="12.75" customHeight="1" x14ac:dyDescent="0.2">
      <c r="A122" s="26" t="s">
        <v>93</v>
      </c>
      <c r="B122" s="26" t="s">
        <v>94</v>
      </c>
      <c r="C122" s="10">
        <v>2023</v>
      </c>
      <c r="D122" s="15"/>
      <c r="E122" s="12"/>
      <c r="F122" s="18">
        <v>2259511.12</v>
      </c>
    </row>
    <row r="123" spans="1:6" ht="12.75" customHeight="1" x14ac:dyDescent="0.2">
      <c r="A123" s="27"/>
      <c r="B123" s="27"/>
      <c r="C123" s="10"/>
      <c r="D123" s="15"/>
      <c r="E123" s="12"/>
      <c r="F123" s="18"/>
    </row>
    <row r="124" spans="1:6" ht="12.75" customHeight="1" x14ac:dyDescent="0.2">
      <c r="A124" s="26" t="s">
        <v>96</v>
      </c>
      <c r="B124" s="26" t="s">
        <v>97</v>
      </c>
      <c r="C124" s="10">
        <v>2023</v>
      </c>
      <c r="D124" s="15"/>
      <c r="E124" s="12"/>
      <c r="F124" s="18">
        <v>2142212.69</v>
      </c>
    </row>
    <row r="125" spans="1:6" ht="12.75" customHeight="1" x14ac:dyDescent="0.2">
      <c r="A125" s="27"/>
      <c r="B125" s="27"/>
      <c r="C125" s="15"/>
      <c r="D125" s="15"/>
      <c r="E125" s="12"/>
      <c r="F125" s="12"/>
    </row>
    <row r="126" spans="1:6" ht="12.75" customHeight="1" x14ac:dyDescent="0.2">
      <c r="A126" s="26" t="s">
        <v>99</v>
      </c>
      <c r="B126" s="26" t="s">
        <v>100</v>
      </c>
      <c r="C126" s="10">
        <v>2023</v>
      </c>
      <c r="D126" s="15"/>
      <c r="E126" s="12"/>
      <c r="F126" s="18">
        <v>244000</v>
      </c>
    </row>
    <row r="127" spans="1:6" ht="12.75" customHeight="1" x14ac:dyDescent="0.2">
      <c r="A127" s="27"/>
      <c r="B127" s="27"/>
      <c r="C127" s="15"/>
      <c r="D127" s="15"/>
      <c r="E127" s="12"/>
      <c r="F127" s="12"/>
    </row>
    <row r="128" spans="1:6" ht="12.75" customHeight="1" x14ac:dyDescent="0.2">
      <c r="A128" s="26" t="s">
        <v>104</v>
      </c>
      <c r="B128" s="26" t="s">
        <v>105</v>
      </c>
      <c r="C128" s="10">
        <v>2022</v>
      </c>
      <c r="D128" s="15"/>
      <c r="E128" s="19">
        <v>20719.43</v>
      </c>
      <c r="F128" s="19"/>
    </row>
    <row r="129" spans="1:6" ht="12.75" customHeight="1" x14ac:dyDescent="0.2">
      <c r="A129" s="28"/>
      <c r="B129" s="28"/>
      <c r="C129" s="10">
        <v>2023</v>
      </c>
      <c r="D129" s="15"/>
      <c r="E129" s="18"/>
      <c r="F129" s="18">
        <v>2405329.06</v>
      </c>
    </row>
    <row r="130" spans="1:6" ht="12.75" customHeight="1" x14ac:dyDescent="0.2">
      <c r="A130" s="28"/>
      <c r="B130" s="28"/>
      <c r="C130" s="15"/>
      <c r="D130" s="15"/>
      <c r="E130" s="18">
        <f>SUM(E128:E129)</f>
        <v>20719.43</v>
      </c>
      <c r="F130" s="18"/>
    </row>
    <row r="131" spans="1:6" ht="12.75" customHeight="1" x14ac:dyDescent="0.2">
      <c r="A131" s="27"/>
      <c r="B131" s="27"/>
      <c r="C131" s="15"/>
      <c r="D131" s="15"/>
      <c r="E131" s="18"/>
      <c r="F131" s="18"/>
    </row>
    <row r="132" spans="1:6" ht="12.75" customHeight="1" x14ac:dyDescent="0.2">
      <c r="A132" s="26" t="s">
        <v>108</v>
      </c>
      <c r="B132" s="26" t="s">
        <v>109</v>
      </c>
      <c r="C132" s="10">
        <v>2023</v>
      </c>
      <c r="D132" s="15"/>
      <c r="E132" s="18"/>
      <c r="F132" s="18">
        <v>230564.2</v>
      </c>
    </row>
    <row r="133" spans="1:6" ht="12.75" customHeight="1" x14ac:dyDescent="0.2">
      <c r="A133" s="27"/>
      <c r="B133" s="27"/>
      <c r="C133" s="15"/>
      <c r="D133" s="15"/>
      <c r="E133" s="18"/>
      <c r="F133" s="18"/>
    </row>
    <row r="134" spans="1:6" ht="12.75" customHeight="1" x14ac:dyDescent="0.2">
      <c r="A134" s="26" t="s">
        <v>113</v>
      </c>
      <c r="B134" s="26" t="s">
        <v>114</v>
      </c>
      <c r="C134" s="10">
        <v>2023</v>
      </c>
      <c r="D134" s="15"/>
      <c r="E134" s="18"/>
      <c r="F134" s="18">
        <v>1661471.68</v>
      </c>
    </row>
    <row r="135" spans="1:6" ht="12.75" customHeight="1" x14ac:dyDescent="0.2">
      <c r="A135" s="27"/>
      <c r="B135" s="27"/>
      <c r="C135" s="15"/>
      <c r="D135" s="15"/>
      <c r="E135" s="18"/>
      <c r="F135" s="18"/>
    </row>
    <row r="136" spans="1:6" ht="12.75" customHeight="1" x14ac:dyDescent="0.2">
      <c r="A136" s="26" t="s">
        <v>116</v>
      </c>
      <c r="B136" s="26" t="s">
        <v>117</v>
      </c>
      <c r="C136" s="10">
        <v>2023</v>
      </c>
      <c r="D136" s="15"/>
      <c r="E136" s="18"/>
      <c r="F136" s="18">
        <v>3000000</v>
      </c>
    </row>
    <row r="137" spans="1:6" ht="12.75" customHeight="1" x14ac:dyDescent="0.2">
      <c r="A137" s="27"/>
      <c r="B137" s="27"/>
      <c r="C137" s="15"/>
      <c r="D137" s="15"/>
      <c r="E137" s="18"/>
      <c r="F137" s="18"/>
    </row>
    <row r="138" spans="1:6" ht="12.75" customHeight="1" x14ac:dyDescent="0.2">
      <c r="A138" s="26" t="s">
        <v>119</v>
      </c>
      <c r="B138" s="26" t="s">
        <v>120</v>
      </c>
      <c r="C138" s="10">
        <v>2023</v>
      </c>
      <c r="D138" s="15"/>
      <c r="E138" s="18"/>
      <c r="F138" s="18">
        <v>1699531.68</v>
      </c>
    </row>
    <row r="139" spans="1:6" ht="12.75" customHeight="1" x14ac:dyDescent="0.2">
      <c r="A139" s="27"/>
      <c r="B139" s="27"/>
      <c r="C139" s="15"/>
      <c r="D139" s="15"/>
      <c r="E139" s="18"/>
      <c r="F139" s="18"/>
    </row>
  </sheetData>
  <mergeCells count="80">
    <mergeCell ref="A134:A135"/>
    <mergeCell ref="B134:B135"/>
    <mergeCell ref="A136:A137"/>
    <mergeCell ref="B136:B137"/>
    <mergeCell ref="A138:A139"/>
    <mergeCell ref="B138:B139"/>
    <mergeCell ref="A128:A131"/>
    <mergeCell ref="B128:B131"/>
    <mergeCell ref="A132:A133"/>
    <mergeCell ref="B132:B133"/>
    <mergeCell ref="A92:A95"/>
    <mergeCell ref="B92:B95"/>
    <mergeCell ref="B108:B109"/>
    <mergeCell ref="B110:B111"/>
    <mergeCell ref="B112:B113"/>
    <mergeCell ref="B114:B117"/>
    <mergeCell ref="B118:B121"/>
    <mergeCell ref="B98:B99"/>
    <mergeCell ref="B100:B101"/>
    <mergeCell ref="B102:B103"/>
    <mergeCell ref="B104:B105"/>
    <mergeCell ref="B106:B107"/>
    <mergeCell ref="A108:A109"/>
    <mergeCell ref="A110:A111"/>
    <mergeCell ref="A112:A113"/>
    <mergeCell ref="A114:A117"/>
    <mergeCell ref="A98:A99"/>
    <mergeCell ref="A100:A101"/>
    <mergeCell ref="A102:A103"/>
    <mergeCell ref="A104:A105"/>
    <mergeCell ref="A106:A107"/>
    <mergeCell ref="A80:A81"/>
    <mergeCell ref="A82:A83"/>
    <mergeCell ref="A84:A85"/>
    <mergeCell ref="A86:A87"/>
    <mergeCell ref="B80:B81"/>
    <mergeCell ref="B82:B83"/>
    <mergeCell ref="B84:B85"/>
    <mergeCell ref="B86:B87"/>
    <mergeCell ref="A118:A121"/>
    <mergeCell ref="B90:B91"/>
    <mergeCell ref="B122:B123"/>
    <mergeCell ref="B124:B125"/>
    <mergeCell ref="B126:B127"/>
    <mergeCell ref="B88:B89"/>
    <mergeCell ref="A90:A91"/>
    <mergeCell ref="A122:A123"/>
    <mergeCell ref="A124:A125"/>
    <mergeCell ref="A126:A127"/>
    <mergeCell ref="A88:A89"/>
    <mergeCell ref="A96:F96"/>
    <mergeCell ref="A1:F1"/>
    <mergeCell ref="B3:B8"/>
    <mergeCell ref="A3:A8"/>
    <mergeCell ref="A9:A15"/>
    <mergeCell ref="B9:B15"/>
    <mergeCell ref="A16:A23"/>
    <mergeCell ref="B16:B23"/>
    <mergeCell ref="A24:A31"/>
    <mergeCell ref="B24:B31"/>
    <mergeCell ref="A32:A36"/>
    <mergeCell ref="A37:A41"/>
    <mergeCell ref="A42:A46"/>
    <mergeCell ref="B32:B35"/>
    <mergeCell ref="B37:B40"/>
    <mergeCell ref="B42:B45"/>
    <mergeCell ref="B47:B50"/>
    <mergeCell ref="B52:B54"/>
    <mergeCell ref="A47:A51"/>
    <mergeCell ref="A52:A55"/>
    <mergeCell ref="B72:B75"/>
    <mergeCell ref="B77:B78"/>
    <mergeCell ref="B56:B60"/>
    <mergeCell ref="B62:B63"/>
    <mergeCell ref="B65:B70"/>
    <mergeCell ref="A56:A61"/>
    <mergeCell ref="A62:A64"/>
    <mergeCell ref="A65:A71"/>
    <mergeCell ref="A72:A76"/>
    <mergeCell ref="A77:A79"/>
  </mergeCells>
  <pageMargins left="0.74803149606299213" right="0.74803149606299213" top="1.2791338582677159" bottom="1.2791338582677159" header="0.98385826771653495" footer="0.98385826771653495"/>
  <pageSetup paperSize="8" scale="74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FINANZIAMENTI</vt:lpstr>
      <vt:lpstr>PIANO_DEI_COSTI</vt:lpstr>
      <vt:lpstr>PIANO_DEI_COSTI!Area_stampa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Pippo</cp:lastModifiedBy>
  <cp:lastPrinted>2023-06-09T09:16:30Z</cp:lastPrinted>
  <dcterms:created xsi:type="dcterms:W3CDTF">2023-06-08T15:11:57Z</dcterms:created>
  <dcterms:modified xsi:type="dcterms:W3CDTF">2023-06-09T10:33:55Z</dcterms:modified>
</cp:coreProperties>
</file>